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rk\Desktop\"/>
    </mc:Choice>
  </mc:AlternateContent>
  <xr:revisionPtr revIDLastSave="0" documentId="8_{C482CA99-8CFE-43EF-9CCB-7A02D8C37DB9}" xr6:coauthVersionLast="46" xr6:coauthVersionMax="46" xr10:uidLastSave="{00000000-0000-0000-0000-000000000000}"/>
  <bookViews>
    <workbookView xWindow="-108" yWindow="-108" windowWidth="23256" windowHeight="12576" xr2:uid="{35282411-F93D-48F2-8A56-DFEEED1FEEF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7" i="1" l="1"/>
  <c r="H47" i="1" s="1"/>
  <c r="F46" i="1"/>
  <c r="H46" i="1" s="1"/>
  <c r="F45" i="1"/>
  <c r="H45" i="1" s="1"/>
  <c r="F44" i="1"/>
  <c r="H44" i="1" s="1"/>
  <c r="I35" i="1"/>
  <c r="G35" i="1"/>
  <c r="I34" i="1"/>
  <c r="G34" i="1"/>
  <c r="G33" i="1"/>
  <c r="I33" i="1" s="1"/>
  <c r="G32" i="1"/>
  <c r="I32" i="1" s="1"/>
  <c r="I31" i="1"/>
  <c r="G31" i="1"/>
  <c r="I30" i="1"/>
  <c r="G30" i="1"/>
  <c r="G29" i="1"/>
  <c r="I29" i="1" s="1"/>
  <c r="I28" i="1"/>
  <c r="G28" i="1"/>
  <c r="I27" i="1"/>
  <c r="G27" i="1"/>
  <c r="I26" i="1"/>
  <c r="G26" i="1"/>
  <c r="G25" i="1"/>
  <c r="I25" i="1" s="1"/>
  <c r="I24" i="1"/>
  <c r="G24" i="1"/>
  <c r="I23" i="1"/>
  <c r="G23" i="1"/>
  <c r="I22" i="1"/>
  <c r="G22" i="1"/>
  <c r="G21" i="1"/>
  <c r="I21" i="1" s="1"/>
  <c r="I20" i="1"/>
  <c r="G20" i="1"/>
  <c r="I19" i="1"/>
  <c r="G19" i="1"/>
  <c r="I18" i="1"/>
  <c r="G18" i="1"/>
  <c r="G17" i="1"/>
  <c r="I17" i="1" s="1"/>
  <c r="I16" i="1"/>
  <c r="G16" i="1"/>
  <c r="I15" i="1"/>
  <c r="G15" i="1"/>
  <c r="I14" i="1"/>
  <c r="G14" i="1"/>
  <c r="G13" i="1"/>
  <c r="I13" i="1" s="1"/>
  <c r="F4" i="1"/>
  <c r="H4" i="1" s="1"/>
</calcChain>
</file>

<file path=xl/sharedStrings.xml><?xml version="1.0" encoding="utf-8"?>
<sst xmlns="http://schemas.openxmlformats.org/spreadsheetml/2006/main" count="102" uniqueCount="56">
  <si>
    <t>Concentration and Amount of Oligo Added to Beads:</t>
  </si>
  <si>
    <t>Oligo</t>
  </si>
  <si>
    <t>Pathlength (cm)</t>
  </si>
  <si>
    <t>A260</t>
  </si>
  <si>
    <t>Dilution</t>
  </si>
  <si>
    <t>ε (M-1 cm-1)</t>
  </si>
  <si>
    <t>[oligo] (uM)</t>
  </si>
  <si>
    <t>Vol (uL)</t>
  </si>
  <si>
    <t>total nmol</t>
  </si>
  <si>
    <t>A260/A280</t>
  </si>
  <si>
    <t>A260/A230</t>
  </si>
  <si>
    <t>Gln-UUG</t>
  </si>
  <si>
    <t>Sample</t>
  </si>
  <si>
    <t>Buffer Used</t>
  </si>
  <si>
    <t>A280</t>
  </si>
  <si>
    <t>A230</t>
  </si>
  <si>
    <t>Wash #1</t>
  </si>
  <si>
    <t>Coupling Buffer</t>
  </si>
  <si>
    <t>Wash #2</t>
  </si>
  <si>
    <t>Quench Buffer</t>
  </si>
  <si>
    <t>Wash #3</t>
  </si>
  <si>
    <t>Wash #4</t>
  </si>
  <si>
    <t>Wash #5</t>
  </si>
  <si>
    <t>Wash #6</t>
  </si>
  <si>
    <t>Wash #7</t>
  </si>
  <si>
    <t>Wash #8</t>
  </si>
  <si>
    <t>Wash #9</t>
  </si>
  <si>
    <t>Wash #10</t>
  </si>
  <si>
    <t>Wash Buffer 2</t>
  </si>
  <si>
    <t>Wash #11</t>
  </si>
  <si>
    <t>Wash #12</t>
  </si>
  <si>
    <t>Wash #13</t>
  </si>
  <si>
    <t>Wash #14</t>
  </si>
  <si>
    <t>Wash #15</t>
  </si>
  <si>
    <t>Wash #16</t>
  </si>
  <si>
    <t>Wash #17</t>
  </si>
  <si>
    <t>Wash #18</t>
  </si>
  <si>
    <t>Wash #19</t>
  </si>
  <si>
    <t>Wash #20</t>
  </si>
  <si>
    <t>Wash #21</t>
  </si>
  <si>
    <t>Wash #22</t>
  </si>
  <si>
    <t>Wash #23</t>
  </si>
  <si>
    <t>Absorption Values for Bead Washes:</t>
  </si>
  <si>
    <t>Amount of Oligo Present in Precipitated Wash Pellets and Bound to Beads:</t>
  </si>
  <si>
    <t>Wash #1 Pellet</t>
  </si>
  <si>
    <t>Wash #2 Pellet</t>
  </si>
  <si>
    <t>Wash #3 Pellet</t>
  </si>
  <si>
    <t>Wash #4 Pellet</t>
  </si>
  <si>
    <t>Oligo Present in Washes:</t>
  </si>
  <si>
    <t>Original Volume (mL)</t>
  </si>
  <si>
    <t>total nmols</t>
  </si>
  <si>
    <t>Total nmol oligo added to beads</t>
  </si>
  <si>
    <t>Oligo Present in Washes</t>
  </si>
  <si>
    <t>Oligo Bound to Beads</t>
  </si>
  <si>
    <t>Beads Volume (mL)</t>
  </si>
  <si>
    <t>Oligo Bound per 100 uL of Beads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</si>
</sst>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05996-2047-4A1B-AC2B-D75DE0489C37}">
  <dimension ref="A1:M67"/>
  <sheetViews>
    <sheetView tabSelected="1" topLeftCell="A39" workbookViewId="0">
      <selection activeCell="G59" sqref="G59"/>
    </sheetView>
  </sheetViews>
  <sheetFormatPr defaultRowHeight="14.4" x14ac:dyDescent="0.3"/>
  <cols>
    <col min="2" max="2" width="14.77734375" customWidth="1"/>
    <col min="5" max="5" width="11.6640625" customWidth="1"/>
    <col min="6" max="6" width="11.21875" customWidth="1"/>
  </cols>
  <sheetData>
    <row r="1" spans="1:13" x14ac:dyDescent="0.3">
      <c r="A1" s="2" t="s">
        <v>0</v>
      </c>
      <c r="B1" s="2"/>
      <c r="C1" s="2"/>
      <c r="D1" s="2"/>
      <c r="E1" s="2"/>
    </row>
    <row r="3" spans="1:13" x14ac:dyDescent="0.3">
      <c r="A3" t="s">
        <v>1</v>
      </c>
      <c r="B3" t="s">
        <v>2</v>
      </c>
      <c r="C3" t="s">
        <v>3</v>
      </c>
      <c r="D3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</row>
    <row r="4" spans="1:13" x14ac:dyDescent="0.3">
      <c r="A4" t="s">
        <v>11</v>
      </c>
      <c r="B4">
        <v>1</v>
      </c>
      <c r="C4">
        <v>0.57089999999999996</v>
      </c>
      <c r="D4">
        <v>500</v>
      </c>
      <c r="E4">
        <v>248300</v>
      </c>
      <c r="F4">
        <f>((C4*D4)/(E4))*1000000</f>
        <v>1149.6173983084977</v>
      </c>
      <c r="G4">
        <v>1500</v>
      </c>
      <c r="H4">
        <f>((F4*1000)*(G4/1000000))</f>
        <v>1724.4260974627468</v>
      </c>
    </row>
    <row r="10" spans="1:13" x14ac:dyDescent="0.3">
      <c r="A10" s="2" t="s">
        <v>42</v>
      </c>
      <c r="B10" s="2"/>
      <c r="C10" s="2"/>
    </row>
    <row r="12" spans="1:13" x14ac:dyDescent="0.3">
      <c r="A12" t="s">
        <v>12</v>
      </c>
      <c r="B12" t="s">
        <v>13</v>
      </c>
      <c r="C12" t="s">
        <v>2</v>
      </c>
      <c r="D12" t="s">
        <v>3</v>
      </c>
      <c r="E12" t="s">
        <v>4</v>
      </c>
      <c r="F12" s="1" t="s">
        <v>5</v>
      </c>
      <c r="G12" s="1" t="s">
        <v>6</v>
      </c>
      <c r="H12" s="1" t="s">
        <v>7</v>
      </c>
      <c r="I12" s="1" t="s">
        <v>8</v>
      </c>
      <c r="J12" s="1" t="s">
        <v>14</v>
      </c>
      <c r="K12" s="1" t="s">
        <v>15</v>
      </c>
      <c r="L12" s="1" t="s">
        <v>9</v>
      </c>
      <c r="M12" s="1" t="s">
        <v>10</v>
      </c>
    </row>
    <row r="13" spans="1:13" x14ac:dyDescent="0.3">
      <c r="A13" t="s">
        <v>16</v>
      </c>
      <c r="B13" t="s">
        <v>17</v>
      </c>
      <c r="C13">
        <v>1</v>
      </c>
      <c r="D13">
        <v>0.63749999999999996</v>
      </c>
      <c r="E13">
        <v>100</v>
      </c>
      <c r="F13">
        <v>248300</v>
      </c>
      <c r="G13">
        <f>((D13*E13)/(F13))*1000000</f>
        <v>256.74587192911798</v>
      </c>
      <c r="H13">
        <v>4800</v>
      </c>
      <c r="I13">
        <f>((G13*1000)*(H13/1000000))</f>
        <v>1232.3801852597662</v>
      </c>
      <c r="J13">
        <v>0.28960000000000002</v>
      </c>
      <c r="K13">
        <v>-0.55220000000000002</v>
      </c>
    </row>
    <row r="14" spans="1:13" x14ac:dyDescent="0.3">
      <c r="A14" t="s">
        <v>18</v>
      </c>
      <c r="B14" t="s">
        <v>19</v>
      </c>
      <c r="C14">
        <v>1</v>
      </c>
      <c r="D14">
        <v>0.34889999999999999</v>
      </c>
      <c r="E14">
        <v>5</v>
      </c>
      <c r="F14">
        <v>248300</v>
      </c>
      <c r="G14">
        <f>((D14*E14)/(F14))*1000000</f>
        <v>7.0257752718485698</v>
      </c>
      <c r="H14">
        <v>30000</v>
      </c>
      <c r="I14">
        <f t="shared" ref="I14:I35" si="0">((G14*1000)*(H14/1000000))</f>
        <v>210.77325815545709</v>
      </c>
      <c r="J14">
        <v>8.5900000000000004E-2</v>
      </c>
      <c r="K14">
        <v>-0.77249999999999996</v>
      </c>
    </row>
    <row r="15" spans="1:13" x14ac:dyDescent="0.3">
      <c r="A15" t="s">
        <v>20</v>
      </c>
      <c r="B15" t="s">
        <v>19</v>
      </c>
      <c r="C15">
        <v>1</v>
      </c>
      <c r="D15">
        <v>0.58950000000000002</v>
      </c>
      <c r="E15">
        <v>2</v>
      </c>
      <c r="F15">
        <v>248300</v>
      </c>
      <c r="G15">
        <f>((D15*E15)/(F15))*1000000</f>
        <v>4.748288360853806</v>
      </c>
      <c r="H15">
        <v>30000</v>
      </c>
      <c r="I15">
        <f t="shared" si="0"/>
        <v>142.44865082561418</v>
      </c>
      <c r="J15">
        <v>0.17849999999999999</v>
      </c>
      <c r="K15">
        <v>-0.62609999999999999</v>
      </c>
    </row>
    <row r="16" spans="1:13" x14ac:dyDescent="0.3">
      <c r="A16" t="s">
        <v>21</v>
      </c>
      <c r="B16" t="s">
        <v>19</v>
      </c>
      <c r="C16">
        <v>1</v>
      </c>
      <c r="D16">
        <v>0.24160000000000001</v>
      </c>
      <c r="E16">
        <v>1</v>
      </c>
      <c r="F16">
        <v>248300</v>
      </c>
      <c r="G16">
        <f>((D16*E16)/(F16))*1000000</f>
        <v>0.97301651228352803</v>
      </c>
      <c r="H16">
        <v>30000</v>
      </c>
      <c r="I16">
        <f t="shared" si="0"/>
        <v>29.190495368505839</v>
      </c>
      <c r="J16">
        <v>2.3599999999999999E-2</v>
      </c>
      <c r="K16">
        <v>-0.81440000000000001</v>
      </c>
    </row>
    <row r="17" spans="1:11" x14ac:dyDescent="0.3">
      <c r="A17" t="s">
        <v>22</v>
      </c>
      <c r="B17" t="s">
        <v>19</v>
      </c>
      <c r="C17">
        <v>1</v>
      </c>
      <c r="D17">
        <v>-4.1500000000000002E-2</v>
      </c>
      <c r="E17">
        <v>1</v>
      </c>
      <c r="F17">
        <v>248300</v>
      </c>
      <c r="G17">
        <f>((D17*E17)/(F17))*1000000</f>
        <v>-0.16713652839307289</v>
      </c>
      <c r="H17">
        <v>30000</v>
      </c>
      <c r="I17">
        <f t="shared" si="0"/>
        <v>-5.0140958517921863</v>
      </c>
      <c r="J17">
        <v>-4.6399999999999997E-2</v>
      </c>
      <c r="K17">
        <v>-0.9647</v>
      </c>
    </row>
    <row r="18" spans="1:11" x14ac:dyDescent="0.3">
      <c r="A18" t="s">
        <v>23</v>
      </c>
      <c r="B18" t="s">
        <v>19</v>
      </c>
      <c r="C18">
        <v>1</v>
      </c>
      <c r="D18">
        <v>0.1072</v>
      </c>
      <c r="E18">
        <v>1</v>
      </c>
      <c r="F18">
        <v>248300</v>
      </c>
      <c r="G18">
        <f>((D18*E18)/(F18))*1000000</f>
        <v>0.43173580346355217</v>
      </c>
      <c r="H18">
        <v>30000</v>
      </c>
      <c r="I18">
        <f t="shared" si="0"/>
        <v>12.952074103906563</v>
      </c>
      <c r="J18">
        <v>-2.18E-2</v>
      </c>
      <c r="K18">
        <v>-0.4506</v>
      </c>
    </row>
    <row r="19" spans="1:11" x14ac:dyDescent="0.3">
      <c r="A19" t="s">
        <v>24</v>
      </c>
      <c r="B19" t="s">
        <v>19</v>
      </c>
      <c r="C19">
        <v>1</v>
      </c>
      <c r="D19">
        <v>-0.10929999999999999</v>
      </c>
      <c r="E19">
        <v>1</v>
      </c>
      <c r="F19">
        <v>248300</v>
      </c>
      <c r="G19">
        <f>((D19*E19)/(F19))*1000000</f>
        <v>-0.44019331453886423</v>
      </c>
      <c r="H19">
        <v>30000</v>
      </c>
      <c r="I19">
        <f t="shared" si="0"/>
        <v>-13.205799436165927</v>
      </c>
      <c r="J19">
        <v>-0.13220000000000001</v>
      </c>
      <c r="K19">
        <v>-1.0326</v>
      </c>
    </row>
    <row r="20" spans="1:11" x14ac:dyDescent="0.3">
      <c r="A20" t="s">
        <v>25</v>
      </c>
      <c r="B20" t="s">
        <v>19</v>
      </c>
      <c r="C20">
        <v>1</v>
      </c>
      <c r="D20">
        <v>-0.17169999999999999</v>
      </c>
      <c r="E20">
        <v>1</v>
      </c>
      <c r="F20">
        <v>248300</v>
      </c>
      <c r="G20">
        <f>((D20*E20)/(F20))*1000000</f>
        <v>-0.69150221506242449</v>
      </c>
      <c r="H20">
        <v>30000</v>
      </c>
      <c r="I20">
        <f t="shared" si="0"/>
        <v>-20.745066451872734</v>
      </c>
      <c r="J20">
        <v>-0.2056</v>
      </c>
      <c r="K20">
        <v>-1.0720000000000001</v>
      </c>
    </row>
    <row r="21" spans="1:11" x14ac:dyDescent="0.3">
      <c r="A21" t="s">
        <v>26</v>
      </c>
      <c r="B21" t="s">
        <v>19</v>
      </c>
      <c r="C21">
        <v>1</v>
      </c>
      <c r="D21">
        <v>-0.15579999999999999</v>
      </c>
      <c r="E21">
        <v>1</v>
      </c>
      <c r="F21">
        <v>248300</v>
      </c>
      <c r="G21">
        <f>((D21*E21)/(F21))*1000000</f>
        <v>-0.62746677406363272</v>
      </c>
      <c r="H21">
        <v>30000</v>
      </c>
      <c r="I21">
        <f t="shared" si="0"/>
        <v>-18.824003221908978</v>
      </c>
      <c r="J21">
        <v>-0.13850000000000001</v>
      </c>
      <c r="K21">
        <v>-1.0422</v>
      </c>
    </row>
    <row r="22" spans="1:11" x14ac:dyDescent="0.3">
      <c r="A22" t="s">
        <v>27</v>
      </c>
      <c r="B22" t="s">
        <v>28</v>
      </c>
      <c r="C22">
        <v>1</v>
      </c>
      <c r="D22">
        <v>-2.75E-2</v>
      </c>
      <c r="E22">
        <v>1</v>
      </c>
      <c r="F22">
        <v>248300</v>
      </c>
      <c r="G22">
        <f>((D22*E22)/(F22))*1000000</f>
        <v>-0.11075312122432542</v>
      </c>
      <c r="H22">
        <v>30000</v>
      </c>
      <c r="I22">
        <f t="shared" si="0"/>
        <v>-3.3225936367297622</v>
      </c>
      <c r="J22">
        <v>-3.6499999999999998E-2</v>
      </c>
      <c r="K22">
        <v>-0.376</v>
      </c>
    </row>
    <row r="23" spans="1:11" x14ac:dyDescent="0.3">
      <c r="A23" t="s">
        <v>29</v>
      </c>
      <c r="B23" t="s">
        <v>28</v>
      </c>
      <c r="C23">
        <v>1</v>
      </c>
      <c r="D23">
        <v>-1.89E-2</v>
      </c>
      <c r="E23">
        <v>1</v>
      </c>
      <c r="F23">
        <v>248300</v>
      </c>
      <c r="G23">
        <f>((D23*E23)/(F23))*1000000</f>
        <v>-7.6117599677809095E-2</v>
      </c>
      <c r="H23">
        <v>30000</v>
      </c>
      <c r="I23">
        <f t="shared" si="0"/>
        <v>-2.2835279903342727</v>
      </c>
      <c r="J23">
        <v>-2.92E-2</v>
      </c>
      <c r="K23">
        <v>-0.1201</v>
      </c>
    </row>
    <row r="24" spans="1:11" x14ac:dyDescent="0.3">
      <c r="A24" t="s">
        <v>30</v>
      </c>
      <c r="B24" t="s">
        <v>19</v>
      </c>
      <c r="C24">
        <v>1</v>
      </c>
      <c r="D24">
        <v>-0.14680000000000001</v>
      </c>
      <c r="E24">
        <v>1</v>
      </c>
      <c r="F24">
        <v>248300</v>
      </c>
      <c r="G24">
        <f>((D24*E24)/(F24))*1000000</f>
        <v>-0.59122029802658083</v>
      </c>
      <c r="H24">
        <v>30000</v>
      </c>
      <c r="I24">
        <f t="shared" si="0"/>
        <v>-17.736608940797424</v>
      </c>
      <c r="J24">
        <v>-0.11990000000000001</v>
      </c>
      <c r="K24">
        <v>-0.96879999999999999</v>
      </c>
    </row>
    <row r="25" spans="1:11" x14ac:dyDescent="0.3">
      <c r="A25" t="s">
        <v>31</v>
      </c>
      <c r="B25" t="s">
        <v>19</v>
      </c>
      <c r="C25">
        <v>1</v>
      </c>
      <c r="D25">
        <v>-0.1799</v>
      </c>
      <c r="E25">
        <v>1</v>
      </c>
      <c r="F25">
        <v>248300</v>
      </c>
      <c r="G25">
        <f>((D25*E25)/(F25))*1000000</f>
        <v>-0.72452678211840527</v>
      </c>
      <c r="H25">
        <v>30000</v>
      </c>
      <c r="I25">
        <f t="shared" si="0"/>
        <v>-21.735803463552159</v>
      </c>
      <c r="J25">
        <v>-0.18440000000000001</v>
      </c>
      <c r="K25">
        <v>-1.0308999999999999</v>
      </c>
    </row>
    <row r="26" spans="1:11" x14ac:dyDescent="0.3">
      <c r="A26" t="s">
        <v>32</v>
      </c>
      <c r="B26" t="s">
        <v>28</v>
      </c>
      <c r="C26">
        <v>1</v>
      </c>
      <c r="D26">
        <v>-1.4999999999999999E-2</v>
      </c>
      <c r="E26">
        <v>1</v>
      </c>
      <c r="F26">
        <v>248300</v>
      </c>
      <c r="G26">
        <f>((D26*E26)/(F26))*1000000</f>
        <v>-6.0410793395086579E-2</v>
      </c>
      <c r="H26">
        <v>30000</v>
      </c>
      <c r="I26">
        <f t="shared" si="0"/>
        <v>-1.8123238018525973</v>
      </c>
      <c r="J26">
        <v>-2.69E-2</v>
      </c>
      <c r="K26">
        <v>-0.30509999999999998</v>
      </c>
    </row>
    <row r="27" spans="1:11" x14ac:dyDescent="0.3">
      <c r="A27" t="s">
        <v>33</v>
      </c>
      <c r="B27" t="s">
        <v>28</v>
      </c>
      <c r="C27">
        <v>1</v>
      </c>
      <c r="D27">
        <v>-9.2999999999999992E-3</v>
      </c>
      <c r="E27">
        <v>1</v>
      </c>
      <c r="F27">
        <v>248300</v>
      </c>
      <c r="G27">
        <f>((D27*E27)/(F27))*1000000</f>
        <v>-3.745469190495368E-2</v>
      </c>
      <c r="H27">
        <v>30000</v>
      </c>
      <c r="I27">
        <f t="shared" si="0"/>
        <v>-1.1236407571486102</v>
      </c>
      <c r="J27">
        <v>-1.8499999999999999E-2</v>
      </c>
      <c r="K27">
        <v>-0.28789999999999999</v>
      </c>
    </row>
    <row r="28" spans="1:11" x14ac:dyDescent="0.3">
      <c r="A28" t="s">
        <v>34</v>
      </c>
      <c r="B28" t="s">
        <v>19</v>
      </c>
      <c r="C28">
        <v>1</v>
      </c>
      <c r="D28">
        <v>-0.21099999999999999</v>
      </c>
      <c r="E28">
        <v>1</v>
      </c>
      <c r="F28">
        <v>248300</v>
      </c>
      <c r="G28">
        <f>((D28*E28)/(F28))*1000000</f>
        <v>-0.84977849375755132</v>
      </c>
      <c r="H28">
        <v>30000</v>
      </c>
      <c r="I28">
        <f t="shared" si="0"/>
        <v>-25.49335481272654</v>
      </c>
      <c r="J28">
        <v>-0.22819999999999999</v>
      </c>
      <c r="K28">
        <v>-1.0461</v>
      </c>
    </row>
    <row r="29" spans="1:11" x14ac:dyDescent="0.3">
      <c r="A29" t="s">
        <v>35</v>
      </c>
      <c r="B29" t="s">
        <v>19</v>
      </c>
      <c r="C29">
        <v>1</v>
      </c>
      <c r="D29">
        <v>-0.14860000000000001</v>
      </c>
      <c r="E29">
        <v>1</v>
      </c>
      <c r="F29">
        <v>248300</v>
      </c>
      <c r="G29">
        <f>((D29*E29)/(F29))*1000000</f>
        <v>-0.59846959323399118</v>
      </c>
      <c r="H29">
        <v>30000</v>
      </c>
      <c r="I29">
        <f t="shared" si="0"/>
        <v>-17.954087797019735</v>
      </c>
      <c r="J29">
        <v>-0.1341</v>
      </c>
      <c r="K29">
        <v>-0.97899999999999998</v>
      </c>
    </row>
    <row r="30" spans="1:11" x14ac:dyDescent="0.3">
      <c r="A30" t="s">
        <v>36</v>
      </c>
      <c r="B30" t="s">
        <v>28</v>
      </c>
      <c r="C30">
        <v>1</v>
      </c>
      <c r="D30">
        <v>-1.41E-2</v>
      </c>
      <c r="E30">
        <v>1</v>
      </c>
      <c r="F30">
        <v>248300</v>
      </c>
      <c r="G30">
        <f>((D30*E30)/(F30))*1000000</f>
        <v>-5.6786145791381394E-2</v>
      </c>
      <c r="H30">
        <v>30000</v>
      </c>
      <c r="I30">
        <f t="shared" si="0"/>
        <v>-1.7035843737414418</v>
      </c>
      <c r="J30">
        <v>-2.52E-2</v>
      </c>
      <c r="K30">
        <v>-0.27329999999999999</v>
      </c>
    </row>
    <row r="31" spans="1:11" x14ac:dyDescent="0.3">
      <c r="A31" t="s">
        <v>37</v>
      </c>
      <c r="B31" t="s">
        <v>28</v>
      </c>
      <c r="C31">
        <v>1</v>
      </c>
      <c r="D31">
        <v>1.3299999999999999E-2</v>
      </c>
      <c r="E31">
        <v>1</v>
      </c>
      <c r="F31">
        <v>248300</v>
      </c>
      <c r="G31">
        <f>((D31*E31)/(F31))*1000000</f>
        <v>5.3564236810310105E-2</v>
      </c>
      <c r="H31">
        <v>30000</v>
      </c>
      <c r="I31">
        <f t="shared" si="0"/>
        <v>1.6069271043093032</v>
      </c>
      <c r="J31">
        <v>5.4000000000000003E-3</v>
      </c>
      <c r="K31">
        <v>-2.6100000000000002E-2</v>
      </c>
    </row>
    <row r="32" spans="1:11" x14ac:dyDescent="0.3">
      <c r="A32" t="s">
        <v>38</v>
      </c>
      <c r="B32" t="s">
        <v>19</v>
      </c>
      <c r="C32">
        <v>1</v>
      </c>
      <c r="D32">
        <v>3.5999999999999999E-3</v>
      </c>
      <c r="E32">
        <v>1</v>
      </c>
      <c r="F32">
        <v>248300</v>
      </c>
      <c r="G32">
        <f>((D32*E32)/(F32))*1000000</f>
        <v>1.4498590414820781E-2</v>
      </c>
      <c r="H32">
        <v>30000</v>
      </c>
      <c r="I32">
        <f t="shared" si="0"/>
        <v>0.43495771244462339</v>
      </c>
      <c r="J32">
        <v>3.5000000000000001E-3</v>
      </c>
      <c r="K32">
        <v>0.11940000000000001</v>
      </c>
    </row>
    <row r="33" spans="1:12" x14ac:dyDescent="0.3">
      <c r="A33" t="s">
        <v>39</v>
      </c>
      <c r="B33" t="s">
        <v>19</v>
      </c>
      <c r="C33">
        <v>1</v>
      </c>
      <c r="D33">
        <v>2.87E-2</v>
      </c>
      <c r="E33">
        <v>1</v>
      </c>
      <c r="F33">
        <v>248300</v>
      </c>
      <c r="G33">
        <f>((D33*E33)/(F33))*1000000</f>
        <v>0.11558598469593234</v>
      </c>
      <c r="H33">
        <v>30000</v>
      </c>
      <c r="I33">
        <f t="shared" si="0"/>
        <v>3.4675795408779702</v>
      </c>
      <c r="J33">
        <v>3.6499999999999998E-2</v>
      </c>
      <c r="K33">
        <v>5.4800000000000001E-2</v>
      </c>
    </row>
    <row r="34" spans="1:12" x14ac:dyDescent="0.3">
      <c r="A34" t="s">
        <v>40</v>
      </c>
      <c r="B34" t="s">
        <v>19</v>
      </c>
      <c r="C34">
        <v>1</v>
      </c>
      <c r="D34">
        <v>-2.9100000000000001E-2</v>
      </c>
      <c r="E34">
        <v>1</v>
      </c>
      <c r="F34">
        <v>248300</v>
      </c>
      <c r="G34">
        <f>((D34*E34)/(F34))*1000000</f>
        <v>-0.11719693918646798</v>
      </c>
      <c r="H34">
        <v>30000</v>
      </c>
      <c r="I34">
        <f t="shared" si="0"/>
        <v>-3.5159081755940393</v>
      </c>
      <c r="J34">
        <v>-6.7199999999999996E-2</v>
      </c>
      <c r="K34">
        <v>-2.93E-2</v>
      </c>
    </row>
    <row r="35" spans="1:12" x14ac:dyDescent="0.3">
      <c r="A35" t="s">
        <v>41</v>
      </c>
      <c r="B35" t="s">
        <v>19</v>
      </c>
      <c r="C35">
        <v>1</v>
      </c>
      <c r="D35">
        <v>2.76E-2</v>
      </c>
      <c r="E35">
        <v>1</v>
      </c>
      <c r="F35">
        <v>248300</v>
      </c>
      <c r="G35">
        <f>((D35*E35)/(F35))*1000000</f>
        <v>0.11115585984695932</v>
      </c>
      <c r="H35">
        <v>30000</v>
      </c>
      <c r="I35">
        <f t="shared" si="0"/>
        <v>3.3346757954087796</v>
      </c>
      <c r="J35">
        <v>2.9100000000000001E-2</v>
      </c>
      <c r="K35">
        <v>1.6199999999999999E-2</v>
      </c>
    </row>
    <row r="41" spans="1:12" x14ac:dyDescent="0.3">
      <c r="A41" s="2" t="s">
        <v>43</v>
      </c>
      <c r="B41" s="2"/>
      <c r="C41" s="2"/>
      <c r="D41" s="2"/>
      <c r="E41" s="2"/>
      <c r="F41" s="2"/>
    </row>
    <row r="43" spans="1:12" x14ac:dyDescent="0.3">
      <c r="A43" t="s">
        <v>12</v>
      </c>
      <c r="B43" t="s">
        <v>2</v>
      </c>
      <c r="C43" t="s">
        <v>3</v>
      </c>
      <c r="D43" t="s">
        <v>4</v>
      </c>
      <c r="E43" s="1" t="s">
        <v>5</v>
      </c>
      <c r="F43" s="1" t="s">
        <v>6</v>
      </c>
      <c r="G43" s="1" t="s">
        <v>7</v>
      </c>
      <c r="H43" s="1" t="s">
        <v>8</v>
      </c>
      <c r="I43" s="1" t="s">
        <v>14</v>
      </c>
      <c r="J43" s="1" t="s">
        <v>15</v>
      </c>
      <c r="K43" s="1" t="s">
        <v>9</v>
      </c>
      <c r="L43" s="1" t="s">
        <v>10</v>
      </c>
    </row>
    <row r="44" spans="1:12" x14ac:dyDescent="0.3">
      <c r="A44" t="s">
        <v>44</v>
      </c>
      <c r="B44">
        <v>1</v>
      </c>
      <c r="E44">
        <v>248300</v>
      </c>
      <c r="F44">
        <f>((C44*D44)/(E44))*1000000</f>
        <v>0</v>
      </c>
      <c r="G44">
        <v>500</v>
      </c>
      <c r="H44">
        <f>((F44*1000)*(G44/1000000))</f>
        <v>0</v>
      </c>
    </row>
    <row r="45" spans="1:12" x14ac:dyDescent="0.3">
      <c r="A45" t="s">
        <v>45</v>
      </c>
      <c r="B45">
        <v>1</v>
      </c>
      <c r="E45">
        <v>248300</v>
      </c>
      <c r="F45">
        <f>((C45*D45)/(E45))*1000000</f>
        <v>0</v>
      </c>
      <c r="G45">
        <v>500</v>
      </c>
      <c r="H45">
        <f t="shared" ref="H45:H47" si="1">((F45*1000)*(G45/1000000))</f>
        <v>0</v>
      </c>
    </row>
    <row r="46" spans="1:12" x14ac:dyDescent="0.3">
      <c r="A46" t="s">
        <v>46</v>
      </c>
      <c r="B46">
        <v>1</v>
      </c>
      <c r="E46">
        <v>248300</v>
      </c>
      <c r="F46">
        <f>((C46*D46)/(E46))*1000000</f>
        <v>0</v>
      </c>
      <c r="G46">
        <v>500</v>
      </c>
      <c r="H46">
        <f t="shared" si="1"/>
        <v>0</v>
      </c>
    </row>
    <row r="47" spans="1:12" x14ac:dyDescent="0.3">
      <c r="A47" t="s">
        <v>47</v>
      </c>
      <c r="B47">
        <v>1</v>
      </c>
      <c r="E47">
        <v>248300</v>
      </c>
      <c r="F47">
        <f>((C47*D47)/(E47))*1000000</f>
        <v>0</v>
      </c>
      <c r="G47">
        <v>500</v>
      </c>
      <c r="H47">
        <f t="shared" si="1"/>
        <v>0</v>
      </c>
    </row>
    <row r="50" spans="1:3" x14ac:dyDescent="0.3">
      <c r="A50" t="s">
        <v>48</v>
      </c>
    </row>
    <row r="51" spans="1:3" x14ac:dyDescent="0.3">
      <c r="A51" t="s">
        <v>12</v>
      </c>
      <c r="B51" t="s">
        <v>49</v>
      </c>
      <c r="C51" t="s">
        <v>50</v>
      </c>
    </row>
    <row r="52" spans="1:3" x14ac:dyDescent="0.3">
      <c r="A52" t="s">
        <v>44</v>
      </c>
      <c r="B52">
        <v>4.8</v>
      </c>
    </row>
    <row r="53" spans="1:3" x14ac:dyDescent="0.3">
      <c r="A53" t="s">
        <v>45</v>
      </c>
      <c r="B53">
        <v>30</v>
      </c>
    </row>
    <row r="54" spans="1:3" x14ac:dyDescent="0.3">
      <c r="A54" t="s">
        <v>46</v>
      </c>
      <c r="B54">
        <v>30</v>
      </c>
    </row>
    <row r="55" spans="1:3" x14ac:dyDescent="0.3">
      <c r="A55" t="s">
        <v>47</v>
      </c>
      <c r="B55">
        <v>30</v>
      </c>
    </row>
    <row r="59" spans="1:3" x14ac:dyDescent="0.3">
      <c r="A59" t="s">
        <v>51</v>
      </c>
      <c r="C59">
        <v>1724.4260974627468</v>
      </c>
    </row>
    <row r="60" spans="1:3" x14ac:dyDescent="0.3">
      <c r="A60" t="s">
        <v>52</v>
      </c>
    </row>
    <row r="61" spans="1:3" x14ac:dyDescent="0.3">
      <c r="A61" t="s">
        <v>53</v>
      </c>
    </row>
    <row r="66" spans="1:3" x14ac:dyDescent="0.3">
      <c r="A66" t="s">
        <v>54</v>
      </c>
      <c r="C66">
        <v>13</v>
      </c>
    </row>
    <row r="67" spans="1:3" x14ac:dyDescent="0.3">
      <c r="A67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Clark Fritsch</dc:creator>
  <cp:lastModifiedBy>Clark Fritsch</cp:lastModifiedBy>
  <dcterms:created xsi:type="dcterms:W3CDTF">2021-04-13T04:43:55Z</dcterms:created>
  <dcterms:modified xsi:type="dcterms:W3CDTF">2021-04-13T04:49:28Z</dcterms:modified>
</cp:coreProperties>
</file>