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kie/Documents/Harvard_Immunology/Research/Projects/CZI/protocol videos/"/>
    </mc:Choice>
  </mc:AlternateContent>
  <xr:revisionPtr revIDLastSave="0" documentId="8_{A6B9D644-296F-5A4C-B191-70FEA94CD78B}" xr6:coauthVersionLast="47" xr6:coauthVersionMax="47" xr10:uidLastSave="{00000000-0000-0000-0000-000000000000}"/>
  <bookViews>
    <workbookView xWindow="-38400" yWindow="-2260" windowWidth="19200" windowHeight="19520" activeTab="2" xr2:uid="{E5590344-C45C-2144-9F43-ECD15C0BBCBE}"/>
  </bookViews>
  <sheets>
    <sheet name="Cell Counts &amp; 10X Volumes" sheetId="1" r:id="rId1"/>
    <sheet name="Bulk RNA Lysate Volumes" sheetId="2" r:id="rId2"/>
    <sheet name="10X Library Pooling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" i="3" l="1"/>
  <c r="B31" i="3" s="1"/>
  <c r="B16" i="3"/>
  <c r="C12" i="3"/>
  <c r="C13" i="3" s="1"/>
  <c r="D12" i="3"/>
  <c r="D13" i="3" s="1"/>
  <c r="E12" i="3"/>
  <c r="E13" i="3" s="1"/>
  <c r="B12" i="3"/>
  <c r="B13" i="3" s="1"/>
  <c r="A5" i="2"/>
  <c r="A6" i="2"/>
  <c r="A7" i="2"/>
  <c r="A8" i="2"/>
  <c r="A9" i="2"/>
  <c r="A4" i="2"/>
  <c r="D8" i="1"/>
  <c r="E8" i="1" s="1"/>
  <c r="D9" i="1"/>
  <c r="E9" i="1" s="1"/>
  <c r="D10" i="1"/>
  <c r="E10" i="1" s="1"/>
  <c r="D11" i="1"/>
  <c r="E11" i="1" s="1"/>
  <c r="D12" i="1"/>
  <c r="E12" i="1" s="1"/>
  <c r="D7" i="1"/>
  <c r="E7" i="1" s="1"/>
  <c r="C8" i="1"/>
  <c r="B5" i="2" s="1"/>
  <c r="D5" i="2" s="1"/>
  <c r="C9" i="1"/>
  <c r="B6" i="2" s="1"/>
  <c r="D6" i="2" s="1"/>
  <c r="C10" i="1"/>
  <c r="B7" i="2" s="1"/>
  <c r="D7" i="2" s="1"/>
  <c r="C11" i="1"/>
  <c r="B8" i="2" s="1"/>
  <c r="D8" i="2" s="1"/>
  <c r="C12" i="1"/>
  <c r="B9" i="2" s="1"/>
  <c r="D9" i="2" s="1"/>
  <c r="C7" i="1"/>
  <c r="B4" i="2" s="1"/>
  <c r="D4" i="2" s="1"/>
  <c r="E7" i="2" l="1"/>
  <c r="F7" i="2" s="1"/>
  <c r="E8" i="2"/>
  <c r="F8" i="2" s="1"/>
  <c r="E6" i="2"/>
  <c r="F6" i="2" s="1"/>
  <c r="E4" i="2"/>
  <c r="F4" i="2" s="1"/>
  <c r="E5" i="2"/>
  <c r="F5" i="2" s="1"/>
  <c r="E9" i="2"/>
  <c r="F9" i="2" s="1"/>
  <c r="B15" i="3"/>
  <c r="D15" i="3" l="1"/>
  <c r="D16" i="3" s="1"/>
  <c r="C15" i="3"/>
  <c r="C16" i="3" s="1"/>
  <c r="E15" i="3"/>
  <c r="E16" i="3" s="1"/>
  <c r="B20" i="3" l="1"/>
  <c r="B21" i="3" s="1"/>
  <c r="B22" i="3" s="1"/>
  <c r="B23" i="3" s="1"/>
</calcChain>
</file>

<file path=xl/sharedStrings.xml><?xml version="1.0" encoding="utf-8"?>
<sst xmlns="http://schemas.openxmlformats.org/spreadsheetml/2006/main" count="47" uniqueCount="41">
  <si>
    <t>Dilution factor:</t>
  </si>
  <si>
    <t># of Squares Counted:</t>
  </si>
  <si>
    <t>*one square is one corner of hemocytometer, consisting of 16 small squares</t>
  </si>
  <si>
    <t>Total volume (mL):</t>
  </si>
  <si>
    <t>Desired number of cells for 10X:</t>
  </si>
  <si>
    <t>Sample ID</t>
  </si>
  <si>
    <t>Total Count of Live Cells</t>
  </si>
  <si>
    <t>Total # of Live Cells</t>
  </si>
  <si>
    <t>Cell Concentration (cells/uL)</t>
  </si>
  <si>
    <t>Volume Necessary for Desired Number of Cells (uL)</t>
  </si>
  <si>
    <t>Desired Number of Cells per Lysate</t>
  </si>
  <si>
    <t>Sample</t>
  </si>
  <si>
    <t>Total Number of Cells</t>
  </si>
  <si>
    <t>Number of Cells Remaining after 10X</t>
  </si>
  <si>
    <t>Volume Necessary for Each Lysate (uL)</t>
  </si>
  <si>
    <t>Number of Lysates to Store</t>
  </si>
  <si>
    <t>Number of 10X Runs</t>
  </si>
  <si>
    <t>Values to Set:</t>
  </si>
  <si>
    <t>Average Molcular Weight of Base Pair (g/mol/bp)</t>
  </si>
  <si>
    <t>Concentration of Final Dilution (nM)</t>
  </si>
  <si>
    <t>Pooling Calculations:</t>
  </si>
  <si>
    <t>batch 5 pool 1</t>
  </si>
  <si>
    <t>batch 5 pool 2</t>
  </si>
  <si>
    <t>batch 7 pool 1</t>
  </si>
  <si>
    <t>batch 7 pool 2</t>
  </si>
  <si>
    <t>Average Fragment Size (Tapestation) (bp)</t>
  </si>
  <si>
    <t>Qubit Concentration (ng/uL)</t>
  </si>
  <si>
    <t>Molecular Weight (ng/mol)</t>
  </si>
  <si>
    <t>Molarity (nM)</t>
  </si>
  <si>
    <t>Amount of DNA Added to Pooled Library (nmol)</t>
  </si>
  <si>
    <t>Volume to Add to Pooled Library (uL)</t>
  </si>
  <si>
    <t>Dilution Calculations:</t>
  </si>
  <si>
    <t>Total Volume of Pooled Library (uL)</t>
  </si>
  <si>
    <t>Concentration of Pooled Library (nM)</t>
  </si>
  <si>
    <t>Percentage of Reads to Allocate to Sample</t>
  </si>
  <si>
    <t xml:space="preserve">Volume Sample 1 to add to pooled library </t>
  </si>
  <si>
    <t>Volume Pooled Library to add to Final Dilution (uL)</t>
  </si>
  <si>
    <t>Volume Water to add to Final Dilution (uL)</t>
  </si>
  <si>
    <t>Volume of Final Dilution (uL)</t>
  </si>
  <si>
    <t>Final Dilution</t>
  </si>
  <si>
    <t>Check Final Dilution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</si>
</sst>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5548CE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2"/>
      <color rgb="FF458AD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/>
    <xf numFmtId="0" fontId="0" fillId="0" borderId="0" xfId="0" applyFont="1"/>
    <xf numFmtId="0" fontId="4" fillId="0" borderId="0" xfId="0" applyFont="1"/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85DCC-1FCE-2C4C-BD7A-053151F8B844}">
  <dimension ref="A1:H12"/>
  <sheetViews>
    <sheetView workbookViewId="0">
      <selection activeCell="C7" sqref="C7"/>
    </sheetView>
  </sheetViews>
  <sheetFormatPr baseColWidth="10" defaultRowHeight="16" x14ac:dyDescent="0.2"/>
  <cols>
    <col min="1" max="1" width="28.5" customWidth="1"/>
    <col min="2" max="2" width="12.6640625" customWidth="1"/>
    <col min="3" max="3" width="10.1640625" customWidth="1"/>
    <col min="4" max="4" width="16.1640625" customWidth="1"/>
    <col min="5" max="5" width="26.33203125" customWidth="1"/>
  </cols>
  <sheetData>
    <row r="1" spans="1:8" x14ac:dyDescent="0.2">
      <c r="A1" s="9" t="s">
        <v>0</v>
      </c>
      <c r="B1" s="10"/>
    </row>
    <row r="2" spans="1:8" x14ac:dyDescent="0.2">
      <c r="A2" s="9" t="s">
        <v>1</v>
      </c>
      <c r="B2" s="10"/>
      <c r="C2" s="2" t="s">
        <v>2</v>
      </c>
    </row>
    <row r="3" spans="1:8" x14ac:dyDescent="0.2">
      <c r="A3" s="9" t="s">
        <v>3</v>
      </c>
      <c r="B3" s="10"/>
    </row>
    <row r="4" spans="1:8" x14ac:dyDescent="0.2">
      <c r="A4" s="9" t="s">
        <v>4</v>
      </c>
      <c r="B4" s="10"/>
    </row>
    <row r="5" spans="1:8" x14ac:dyDescent="0.2">
      <c r="A5" s="1"/>
      <c r="B5" s="1"/>
      <c r="C5" s="1"/>
      <c r="E5" s="1"/>
    </row>
    <row r="6" spans="1:8" ht="34" x14ac:dyDescent="0.2">
      <c r="A6" s="4" t="s">
        <v>5</v>
      </c>
      <c r="B6" s="7" t="s">
        <v>6</v>
      </c>
      <c r="C6" s="5" t="s">
        <v>7</v>
      </c>
      <c r="D6" s="5" t="s">
        <v>8</v>
      </c>
      <c r="E6" s="5" t="s">
        <v>9</v>
      </c>
      <c r="F6" s="3"/>
      <c r="G6" s="3"/>
      <c r="H6" s="3"/>
    </row>
    <row r="7" spans="1:8" x14ac:dyDescent="0.2">
      <c r="A7" s="6">
        <v>1</v>
      </c>
      <c r="C7" s="6" t="e">
        <f>B7/$B$2*$B$1*10000*$B$3</f>
        <v>#DIV/0!</v>
      </c>
      <c r="D7" s="6" t="e">
        <f>B7/$B$2*$B$1*10</f>
        <v>#DIV/0!</v>
      </c>
      <c r="E7" s="6" t="e">
        <f>ROUND($B$4/D7, 1)</f>
        <v>#DIV/0!</v>
      </c>
    </row>
    <row r="8" spans="1:8" x14ac:dyDescent="0.2">
      <c r="A8" s="6">
        <v>2</v>
      </c>
      <c r="C8" s="6" t="e">
        <f t="shared" ref="C8:C12" si="0">B8/$B$2*$B$1*10000*$B$3</f>
        <v>#DIV/0!</v>
      </c>
      <c r="D8" s="6" t="e">
        <f t="shared" ref="D8:D12" si="1">B8/$B$2*$B$1*10</f>
        <v>#DIV/0!</v>
      </c>
      <c r="E8" s="6" t="e">
        <f t="shared" ref="E8:E12" si="2">ROUND($B$4/D8, 1)</f>
        <v>#DIV/0!</v>
      </c>
    </row>
    <row r="9" spans="1:8" x14ac:dyDescent="0.2">
      <c r="A9" s="6">
        <v>3</v>
      </c>
      <c r="C9" s="6" t="e">
        <f t="shared" si="0"/>
        <v>#DIV/0!</v>
      </c>
      <c r="D9" s="6" t="e">
        <f t="shared" si="1"/>
        <v>#DIV/0!</v>
      </c>
      <c r="E9" s="6" t="e">
        <f t="shared" si="2"/>
        <v>#DIV/0!</v>
      </c>
    </row>
    <row r="10" spans="1:8" x14ac:dyDescent="0.2">
      <c r="A10" s="6">
        <v>4</v>
      </c>
      <c r="C10" s="6" t="e">
        <f t="shared" si="0"/>
        <v>#DIV/0!</v>
      </c>
      <c r="D10" s="6" t="e">
        <f t="shared" si="1"/>
        <v>#DIV/0!</v>
      </c>
      <c r="E10" s="6" t="e">
        <f t="shared" si="2"/>
        <v>#DIV/0!</v>
      </c>
    </row>
    <row r="11" spans="1:8" x14ac:dyDescent="0.2">
      <c r="A11" s="6">
        <v>5</v>
      </c>
      <c r="C11" s="6" t="e">
        <f t="shared" si="0"/>
        <v>#DIV/0!</v>
      </c>
      <c r="D11" s="6" t="e">
        <f t="shared" si="1"/>
        <v>#DIV/0!</v>
      </c>
      <c r="E11" s="6" t="e">
        <f t="shared" si="2"/>
        <v>#DIV/0!</v>
      </c>
    </row>
    <row r="12" spans="1:8" x14ac:dyDescent="0.2">
      <c r="A12" s="6">
        <v>6</v>
      </c>
      <c r="C12" s="6" t="e">
        <f t="shared" si="0"/>
        <v>#DIV/0!</v>
      </c>
      <c r="D12" s="6" t="e">
        <f t="shared" si="1"/>
        <v>#DIV/0!</v>
      </c>
      <c r="E12" s="6" t="e">
        <f t="shared" si="2"/>
        <v>#DIV/0!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C0F65-0F50-364A-836C-A3E6F1C05F94}">
  <dimension ref="A1:M11"/>
  <sheetViews>
    <sheetView workbookViewId="0">
      <selection activeCell="C4" sqref="C4:C9"/>
    </sheetView>
  </sheetViews>
  <sheetFormatPr baseColWidth="10" defaultRowHeight="16" x14ac:dyDescent="0.2"/>
  <cols>
    <col min="1" max="1" width="17.5" customWidth="1"/>
    <col min="2" max="2" width="12.6640625" customWidth="1"/>
    <col min="3" max="3" width="12" customWidth="1"/>
    <col min="4" max="4" width="18.1640625" customWidth="1"/>
    <col min="5" max="5" width="15.6640625" customWidth="1"/>
    <col min="6" max="6" width="18.5" customWidth="1"/>
    <col min="7" max="7" width="17.83203125" customWidth="1"/>
  </cols>
  <sheetData>
    <row r="1" spans="1:13" ht="34" x14ac:dyDescent="0.2">
      <c r="A1" s="8" t="s">
        <v>10</v>
      </c>
    </row>
    <row r="3" spans="1:13" ht="51" x14ac:dyDescent="0.2">
      <c r="A3" s="4" t="s">
        <v>11</v>
      </c>
      <c r="B3" s="5" t="s">
        <v>12</v>
      </c>
      <c r="C3" s="7" t="s">
        <v>16</v>
      </c>
      <c r="D3" s="5" t="s">
        <v>13</v>
      </c>
      <c r="E3" s="5" t="s">
        <v>8</v>
      </c>
      <c r="F3" s="5" t="s">
        <v>14</v>
      </c>
      <c r="G3" s="7" t="s">
        <v>15</v>
      </c>
    </row>
    <row r="4" spans="1:13" x14ac:dyDescent="0.2">
      <c r="A4" s="6">
        <f>'Cell Counts &amp; 10X Volumes'!A7</f>
        <v>1</v>
      </c>
      <c r="B4" s="6" t="e">
        <f>'Cell Counts &amp; 10X Volumes'!C7</f>
        <v>#DIV/0!</v>
      </c>
      <c r="C4" s="6"/>
      <c r="D4" s="6" t="e">
        <f>B4-C4*'Cell Counts &amp; 10X Volumes'!$B$4</f>
        <v>#DIV/0!</v>
      </c>
      <c r="E4" s="6" t="e">
        <f>'Cell Counts &amp; 10X Volumes'!D7</f>
        <v>#DIV/0!</v>
      </c>
      <c r="F4" s="6" t="e">
        <f>ROUND($B$1/E4,1)</f>
        <v>#DIV/0!</v>
      </c>
      <c r="G4">
        <v>3</v>
      </c>
    </row>
    <row r="5" spans="1:13" x14ac:dyDescent="0.2">
      <c r="A5" s="6">
        <f>'Cell Counts &amp; 10X Volumes'!A8</f>
        <v>2</v>
      </c>
      <c r="B5" s="6" t="e">
        <f>'Cell Counts &amp; 10X Volumes'!C8</f>
        <v>#DIV/0!</v>
      </c>
      <c r="C5" s="6"/>
      <c r="D5" s="6" t="e">
        <f>B5-C5*'Cell Counts &amp; 10X Volumes'!$B$4</f>
        <v>#DIV/0!</v>
      </c>
      <c r="E5" s="6" t="e">
        <f>'Cell Counts &amp; 10X Volumes'!D8</f>
        <v>#DIV/0!</v>
      </c>
      <c r="F5" s="6" t="e">
        <f t="shared" ref="F5:F9" si="0">ROUND($B$1/E5,1)</f>
        <v>#DIV/0!</v>
      </c>
      <c r="G5">
        <v>0</v>
      </c>
    </row>
    <row r="6" spans="1:13" x14ac:dyDescent="0.2">
      <c r="A6" s="6">
        <f>'Cell Counts &amp; 10X Volumes'!A9</f>
        <v>3</v>
      </c>
      <c r="B6" s="6" t="e">
        <f>'Cell Counts &amp; 10X Volumes'!C9</f>
        <v>#DIV/0!</v>
      </c>
      <c r="C6" s="6"/>
      <c r="D6" s="6" t="e">
        <f>B6-C6*'Cell Counts &amp; 10X Volumes'!$B$4</f>
        <v>#DIV/0!</v>
      </c>
      <c r="E6" s="6" t="e">
        <f>'Cell Counts &amp; 10X Volumes'!D9</f>
        <v>#DIV/0!</v>
      </c>
      <c r="F6" s="6" t="e">
        <f t="shared" si="0"/>
        <v>#DIV/0!</v>
      </c>
      <c r="G6">
        <v>3</v>
      </c>
    </row>
    <row r="7" spans="1:13" x14ac:dyDescent="0.2">
      <c r="A7" s="6">
        <f>'Cell Counts &amp; 10X Volumes'!A10</f>
        <v>4</v>
      </c>
      <c r="B7" s="6" t="e">
        <f>'Cell Counts &amp; 10X Volumes'!C10</f>
        <v>#DIV/0!</v>
      </c>
      <c r="C7" s="6"/>
      <c r="D7" s="6" t="e">
        <f>B7-C7*'Cell Counts &amp; 10X Volumes'!$B$4</f>
        <v>#DIV/0!</v>
      </c>
      <c r="E7" s="6" t="e">
        <f>'Cell Counts &amp; 10X Volumes'!D10</f>
        <v>#DIV/0!</v>
      </c>
      <c r="F7" s="6" t="e">
        <f t="shared" si="0"/>
        <v>#DIV/0!</v>
      </c>
      <c r="G7">
        <v>3</v>
      </c>
    </row>
    <row r="8" spans="1:13" x14ac:dyDescent="0.2">
      <c r="A8" s="6">
        <f>'Cell Counts &amp; 10X Volumes'!A11</f>
        <v>5</v>
      </c>
      <c r="B8" s="6" t="e">
        <f>'Cell Counts &amp; 10X Volumes'!C11</f>
        <v>#DIV/0!</v>
      </c>
      <c r="C8" s="6"/>
      <c r="D8" s="6" t="e">
        <f>B8-C8*'Cell Counts &amp; 10X Volumes'!$B$4</f>
        <v>#DIV/0!</v>
      </c>
      <c r="E8" s="6" t="e">
        <f>'Cell Counts &amp; 10X Volumes'!D11</f>
        <v>#DIV/0!</v>
      </c>
      <c r="F8" s="6" t="e">
        <f t="shared" si="0"/>
        <v>#DIV/0!</v>
      </c>
      <c r="G8">
        <v>3</v>
      </c>
    </row>
    <row r="9" spans="1:13" x14ac:dyDescent="0.2">
      <c r="A9" s="6">
        <f>'Cell Counts &amp; 10X Volumes'!A12</f>
        <v>6</v>
      </c>
      <c r="B9" s="6" t="e">
        <f>'Cell Counts &amp; 10X Volumes'!C12</f>
        <v>#DIV/0!</v>
      </c>
      <c r="C9" s="6"/>
      <c r="D9" s="6" t="e">
        <f>B9-C9*'Cell Counts &amp; 10X Volumes'!$B$4</f>
        <v>#DIV/0!</v>
      </c>
      <c r="E9" s="6" t="e">
        <f>'Cell Counts &amp; 10X Volumes'!D12</f>
        <v>#DIV/0!</v>
      </c>
      <c r="F9" s="6" t="e">
        <f t="shared" si="0"/>
        <v>#DIV/0!</v>
      </c>
      <c r="G9">
        <v>3</v>
      </c>
    </row>
    <row r="11" spans="1:13" x14ac:dyDescent="0.2">
      <c r="M11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CA7FE-0762-514D-864D-CF59CD4DD7F9}">
  <dimension ref="A1:E31"/>
  <sheetViews>
    <sheetView tabSelected="1" workbookViewId="0">
      <selection activeCell="C30" sqref="C30"/>
    </sheetView>
  </sheetViews>
  <sheetFormatPr baseColWidth="10" defaultRowHeight="16" x14ac:dyDescent="0.2"/>
  <cols>
    <col min="1" max="1" width="45.1640625" customWidth="1"/>
    <col min="2" max="2" width="18.6640625" customWidth="1"/>
    <col min="3" max="3" width="18.83203125" customWidth="1"/>
    <col min="4" max="4" width="19.33203125" customWidth="1"/>
    <col min="5" max="5" width="16.5" customWidth="1"/>
  </cols>
  <sheetData>
    <row r="1" spans="1:5" x14ac:dyDescent="0.2">
      <c r="A1" s="11" t="s">
        <v>17</v>
      </c>
    </row>
    <row r="2" spans="1:5" x14ac:dyDescent="0.2">
      <c r="A2" s="1" t="s">
        <v>18</v>
      </c>
      <c r="B2">
        <v>650</v>
      </c>
    </row>
    <row r="3" spans="1:5" x14ac:dyDescent="0.2">
      <c r="A3" s="9" t="s">
        <v>35</v>
      </c>
    </row>
    <row r="4" spans="1:5" x14ac:dyDescent="0.2">
      <c r="A4" s="9" t="s">
        <v>19</v>
      </c>
    </row>
    <row r="5" spans="1:5" x14ac:dyDescent="0.2">
      <c r="A5" s="9" t="s">
        <v>38</v>
      </c>
    </row>
    <row r="6" spans="1:5" x14ac:dyDescent="0.2">
      <c r="A6" s="1"/>
    </row>
    <row r="8" spans="1:5" x14ac:dyDescent="0.2">
      <c r="A8" s="11" t="s">
        <v>20</v>
      </c>
    </row>
    <row r="9" spans="1:5" x14ac:dyDescent="0.2">
      <c r="A9" s="1" t="s">
        <v>11</v>
      </c>
      <c r="B9" s="4" t="s">
        <v>21</v>
      </c>
      <c r="C9" s="4" t="s">
        <v>22</v>
      </c>
      <c r="D9" s="4" t="s">
        <v>23</v>
      </c>
      <c r="E9" s="4" t="s">
        <v>24</v>
      </c>
    </row>
    <row r="10" spans="1:5" x14ac:dyDescent="0.2">
      <c r="A10" s="9" t="s">
        <v>25</v>
      </c>
      <c r="B10" s="6"/>
      <c r="C10" s="6"/>
      <c r="D10" s="6"/>
      <c r="E10" s="6"/>
    </row>
    <row r="11" spans="1:5" x14ac:dyDescent="0.2">
      <c r="A11" s="9" t="s">
        <v>26</v>
      </c>
      <c r="B11" s="6"/>
      <c r="C11" s="6"/>
      <c r="D11" s="6"/>
      <c r="E11" s="6"/>
    </row>
    <row r="12" spans="1:5" x14ac:dyDescent="0.2">
      <c r="A12" s="1" t="s">
        <v>27</v>
      </c>
      <c r="B12" s="6">
        <f>B10*$B$2*10^9</f>
        <v>0</v>
      </c>
      <c r="C12" s="6">
        <f t="shared" ref="C12:E12" si="0">C10*$B$2*10^9</f>
        <v>0</v>
      </c>
      <c r="D12" s="6">
        <f t="shared" si="0"/>
        <v>0</v>
      </c>
      <c r="E12" s="6">
        <f t="shared" si="0"/>
        <v>0</v>
      </c>
    </row>
    <row r="13" spans="1:5" x14ac:dyDescent="0.2">
      <c r="A13" s="1" t="s">
        <v>28</v>
      </c>
      <c r="B13" s="6" t="e">
        <f>B11/B12 * 10^6 * 10^9</f>
        <v>#DIV/0!</v>
      </c>
      <c r="C13" s="6" t="e">
        <f t="shared" ref="C13:E13" si="1">C11/C12 * 10^6 * 10^9</f>
        <v>#DIV/0!</v>
      </c>
      <c r="D13" s="6" t="e">
        <f t="shared" si="1"/>
        <v>#DIV/0!</v>
      </c>
      <c r="E13" s="6" t="e">
        <f t="shared" si="1"/>
        <v>#DIV/0!</v>
      </c>
    </row>
    <row r="14" spans="1:5" x14ac:dyDescent="0.2">
      <c r="A14" s="9" t="s">
        <v>34</v>
      </c>
      <c r="B14" s="6"/>
      <c r="C14" s="6"/>
      <c r="D14" s="6"/>
      <c r="E14" s="6"/>
    </row>
    <row r="15" spans="1:5" x14ac:dyDescent="0.2">
      <c r="A15" s="1" t="s">
        <v>29</v>
      </c>
      <c r="B15" s="6" t="e">
        <f>B13*B16</f>
        <v>#DIV/0!</v>
      </c>
      <c r="C15" s="6" t="e">
        <f>($B15*C14)/$B14</f>
        <v>#DIV/0!</v>
      </c>
      <c r="D15" s="6" t="e">
        <f t="shared" ref="D15:E15" si="2">($B15*D14)/$B14</f>
        <v>#DIV/0!</v>
      </c>
      <c r="E15" s="6" t="e">
        <f t="shared" si="2"/>
        <v>#DIV/0!</v>
      </c>
    </row>
    <row r="16" spans="1:5" x14ac:dyDescent="0.2">
      <c r="A16" s="1" t="s">
        <v>30</v>
      </c>
      <c r="B16" s="12">
        <f>B3</f>
        <v>0</v>
      </c>
      <c r="C16" s="6" t="e">
        <f>ROUND(C15/C13,1)</f>
        <v>#DIV/0!</v>
      </c>
      <c r="D16" s="6" t="e">
        <f t="shared" ref="D16:E16" si="3">ROUND(D15/D13,1)</f>
        <v>#DIV/0!</v>
      </c>
      <c r="E16" s="6" t="e">
        <f t="shared" si="3"/>
        <v>#DIV/0!</v>
      </c>
    </row>
    <row r="17" spans="1:5" x14ac:dyDescent="0.2">
      <c r="A17" s="1"/>
      <c r="B17" s="12"/>
      <c r="C17" s="6"/>
      <c r="D17" s="6"/>
      <c r="E17" s="6"/>
    </row>
    <row r="19" spans="1:5" x14ac:dyDescent="0.2">
      <c r="A19" s="11" t="s">
        <v>31</v>
      </c>
    </row>
    <row r="20" spans="1:5" x14ac:dyDescent="0.2">
      <c r="A20" s="1" t="s">
        <v>32</v>
      </c>
      <c r="B20" t="e">
        <f>SUM(B16:E16)</f>
        <v>#DIV/0!</v>
      </c>
    </row>
    <row r="21" spans="1:5" x14ac:dyDescent="0.2">
      <c r="A21" s="1" t="s">
        <v>33</v>
      </c>
      <c r="B21" t="e">
        <f>SUM(B15:E15)/B20</f>
        <v>#DIV/0!</v>
      </c>
    </row>
    <row r="22" spans="1:5" x14ac:dyDescent="0.2">
      <c r="A22" s="1" t="s">
        <v>36</v>
      </c>
      <c r="B22" t="e">
        <f>ROUND(B4*B5/B21,1)</f>
        <v>#DIV/0!</v>
      </c>
    </row>
    <row r="23" spans="1:5" x14ac:dyDescent="0.2">
      <c r="A23" s="1" t="s">
        <v>37</v>
      </c>
      <c r="B23" t="e">
        <f>B5-B22</f>
        <v>#DIV/0!</v>
      </c>
    </row>
    <row r="24" spans="1:5" x14ac:dyDescent="0.2">
      <c r="A24" s="1"/>
    </row>
    <row r="26" spans="1:5" x14ac:dyDescent="0.2">
      <c r="A26" s="11" t="s">
        <v>40</v>
      </c>
    </row>
    <row r="27" spans="1:5" x14ac:dyDescent="0.2">
      <c r="A27" s="1"/>
      <c r="B27" s="4" t="s">
        <v>39</v>
      </c>
    </row>
    <row r="28" spans="1:5" x14ac:dyDescent="0.2">
      <c r="A28" s="9" t="s">
        <v>25</v>
      </c>
      <c r="B28" s="6"/>
    </row>
    <row r="29" spans="1:5" x14ac:dyDescent="0.2">
      <c r="A29" s="9" t="s">
        <v>26</v>
      </c>
      <c r="B29" s="6"/>
    </row>
    <row r="30" spans="1:5" x14ac:dyDescent="0.2">
      <c r="A30" s="1" t="s">
        <v>27</v>
      </c>
      <c r="B30" s="6">
        <f>B28*$B$2*10^9</f>
        <v>0</v>
      </c>
    </row>
    <row r="31" spans="1:5" x14ac:dyDescent="0.2">
      <c r="A31" s="1" t="s">
        <v>28</v>
      </c>
      <c r="B31" s="6" t="e">
        <f>B29/B30* 10^6 * 10^9</f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Cell Counts &amp; 10X Volumes</vt:lpstr>
      <vt:lpstr>Bulk RNA Lysate Volumes</vt:lpstr>
      <vt:lpstr>10X Library Pooling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Long</dc:creator>
  <cp:lastModifiedBy>John Long</cp:lastModifiedBy>
  <dcterms:created xsi:type="dcterms:W3CDTF">2022-12-21T19:26:44Z</dcterms:created>
  <dcterms:modified xsi:type="dcterms:W3CDTF">2022-12-21T20:34:37Z</dcterms:modified>
</cp:coreProperties>
</file>