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gy.anna\Desktop\Dengue NGS\"/>
    </mc:Choice>
  </mc:AlternateContent>
  <bookViews>
    <workbookView xWindow="0" yWindow="0" windowWidth="23040" windowHeight="8676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4" i="1" l="1"/>
  <c r="E42" i="1"/>
  <c r="E40" i="1"/>
  <c r="E38" i="1"/>
  <c r="E36" i="1"/>
  <c r="E33" i="1"/>
  <c r="E31" i="1"/>
  <c r="E29" i="1"/>
  <c r="E27" i="1"/>
  <c r="E25" i="1"/>
  <c r="E22" i="1"/>
  <c r="E20" i="1"/>
  <c r="E18" i="1"/>
  <c r="E16" i="1"/>
  <c r="E14" i="1"/>
  <c r="E11" i="1"/>
  <c r="E9" i="1"/>
  <c r="E7" i="1"/>
  <c r="E5" i="1"/>
  <c r="E3" i="1"/>
</calcChain>
</file>

<file path=xl/sharedStrings.xml><?xml version="1.0" encoding="utf-8"?>
<sst xmlns="http://schemas.openxmlformats.org/spreadsheetml/2006/main" count="370" uniqueCount="204">
  <si>
    <t>Amplicon size</t>
  </si>
  <si>
    <t>Tm °C</t>
  </si>
  <si>
    <t>Hairpin Tm</t>
  </si>
  <si>
    <t>Self Dimer Tm:</t>
  </si>
  <si>
    <t>Interval:</t>
  </si>
  <si>
    <t>%GC:</t>
  </si>
  <si>
    <t>D1_1f</t>
  </si>
  <si>
    <t>ACAAGAACAGTTTCGAATCGG</t>
  </si>
  <si>
    <t>56.9</t>
  </si>
  <si>
    <t>36.8</t>
  </si>
  <si>
    <t>1.8</t>
  </si>
  <si>
    <t>85 -&gt; 105</t>
  </si>
  <si>
    <t>42.9</t>
  </si>
  <si>
    <t>D1_1r</t>
  </si>
  <si>
    <t>CCGCYTGAACCATGACTCCTA</t>
  </si>
  <si>
    <t>59.8 - 61.6</t>
  </si>
  <si>
    <t>None</t>
  </si>
  <si>
    <t>(2,462 -&gt; 2,482)</t>
  </si>
  <si>
    <t>55.0</t>
  </si>
  <si>
    <t>D1_2f</t>
  </si>
  <si>
    <t>GGACCATGAAAATAGGAATAGGG</t>
  </si>
  <si>
    <t>56.4</t>
  </si>
  <si>
    <t>(2,354 -&gt; 2,376)</t>
  </si>
  <si>
    <t>43.5</t>
  </si>
  <si>
    <t>D1_2r</t>
  </si>
  <si>
    <t xml:space="preserve">GTCATCYCTCTCTTCATCYTTTA </t>
  </si>
  <si>
    <t>53.4 - 57.1</t>
  </si>
  <si>
    <t>(4,448 -&gt; 4,470)</t>
  </si>
  <si>
    <t>36.4</t>
  </si>
  <si>
    <t>D1_3f</t>
  </si>
  <si>
    <t>GAAAACAAAATCTGGGGAAGG</t>
  </si>
  <si>
    <t>55.3</t>
  </si>
  <si>
    <t>(4,168 -&gt; 4,188)</t>
  </si>
  <si>
    <t>D1_3r</t>
  </si>
  <si>
    <t>CCACCAGTYAACACAGCTATCA</t>
  </si>
  <si>
    <t>58.1 - 60.3</t>
  </si>
  <si>
    <t>36.7</t>
  </si>
  <si>
    <t>7.2</t>
  </si>
  <si>
    <t>(6,621 -&gt; 6,642)</t>
  </si>
  <si>
    <t>47.6</t>
  </si>
  <si>
    <t>D1_4f</t>
  </si>
  <si>
    <t>CATGGAYGTGGAGATCTGGAC</t>
  </si>
  <si>
    <t>57.9 - 60.2</t>
  </si>
  <si>
    <t>(6,312 -&gt; 6,332)</t>
  </si>
  <si>
    <t>D1_4r</t>
  </si>
  <si>
    <t>CCTCATCATAATGCCATGTTGA</t>
  </si>
  <si>
    <t>57.9</t>
  </si>
  <si>
    <t>33.3</t>
  </si>
  <si>
    <t>(8,503 -&gt; 8,525)</t>
  </si>
  <si>
    <t>D1_5f</t>
  </si>
  <si>
    <t>GTGGCAGTRGAACCAGAGGT</t>
  </si>
  <si>
    <t>59.0 - 62.1</t>
  </si>
  <si>
    <t>37.8</t>
  </si>
  <si>
    <t>(8,425 -&gt; 8,444)</t>
  </si>
  <si>
    <t>D1_5r</t>
  </si>
  <si>
    <t>GGCGTTCTGTGCCTGGAATGATG</t>
  </si>
  <si>
    <t>64.4</t>
  </si>
  <si>
    <t>50.8</t>
  </si>
  <si>
    <t>(10,739 -&gt; 10,761)</t>
  </si>
  <si>
    <t>56.5</t>
  </si>
  <si>
    <t>D2_1f</t>
  </si>
  <si>
    <t>TCTCTGATGAATAACCAACGG</t>
  </si>
  <si>
    <t>55.4</t>
  </si>
  <si>
    <t>(210 -&gt; 230)</t>
  </si>
  <si>
    <t>D2_1r</t>
  </si>
  <si>
    <t>CGGCCTGCACCATAACTCCCA</t>
  </si>
  <si>
    <t>64.8</t>
  </si>
  <si>
    <t>(2,511 -&gt; 2,531)</t>
  </si>
  <si>
    <t>61.9</t>
  </si>
  <si>
    <t>D2_2f</t>
  </si>
  <si>
    <t>CTTCAGTGGGGTTTCATGGAC</t>
  </si>
  <si>
    <t>58.8</t>
  </si>
  <si>
    <t>(2,321 -&gt; 2,341)</t>
  </si>
  <si>
    <t>52.4</t>
  </si>
  <si>
    <t>D2_2r</t>
  </si>
  <si>
    <t>CCTTCCATTCTCCTTCTAGCTT</t>
  </si>
  <si>
    <t>57.2</t>
  </si>
  <si>
    <t>(4,880 -&gt; 4,901)</t>
  </si>
  <si>
    <t>45.5</t>
  </si>
  <si>
    <t>D2_3f</t>
  </si>
  <si>
    <t>AGCTGCTGACATAAGATGGGA</t>
  </si>
  <si>
    <t>58.9</t>
  </si>
  <si>
    <t>(4,296 -&gt; 4,316)</t>
  </si>
  <si>
    <t>D2_3r</t>
  </si>
  <si>
    <t>GCTTTCTGGGTCATGAAGGTTG</t>
  </si>
  <si>
    <t>59.8</t>
  </si>
  <si>
    <t>(6,525 -&gt; 6,546)</t>
  </si>
  <si>
    <t>50.0</t>
  </si>
  <si>
    <t>D2_4f</t>
  </si>
  <si>
    <t>CCAGATGGTTAGATGCTAGG</t>
  </si>
  <si>
    <t>54.7</t>
  </si>
  <si>
    <t>(6,408 -&gt; 6,427)</t>
  </si>
  <si>
    <t>D2_4r</t>
  </si>
  <si>
    <t>CACTTTCAATTCCGATGTTGC</t>
  </si>
  <si>
    <t>(8,377 -&gt; 8,357)</t>
  </si>
  <si>
    <t>D2_5f</t>
  </si>
  <si>
    <t>CATCAGTGAACATGATTTCAAG</t>
  </si>
  <si>
    <t xml:space="preserve"> 53.8</t>
  </si>
  <si>
    <t>37.2</t>
  </si>
  <si>
    <t>(8,367 -&gt; 8,388)</t>
  </si>
  <si>
    <t>D2_5r</t>
  </si>
  <si>
    <t>CCATTCCATTTTCTGGCGTTCT</t>
  </si>
  <si>
    <t>59.5</t>
  </si>
  <si>
    <t>(10810 -&gt;10831)</t>
  </si>
  <si>
    <t>D3_1f</t>
  </si>
  <si>
    <t>GGAAGCTTGCTTAACGTAGTGC</t>
  </si>
  <si>
    <t>60.2</t>
  </si>
  <si>
    <t>37.5</t>
  </si>
  <si>
    <t>11.1</t>
  </si>
  <si>
    <t>(42 -&gt; 63)</t>
  </si>
  <si>
    <t>D3_1r</t>
  </si>
  <si>
    <t>GCCTTTCCAGTTTATGACACA</t>
  </si>
  <si>
    <t>(2423 -&gt; 2443)</t>
  </si>
  <si>
    <t>D3_2f</t>
  </si>
  <si>
    <t>GACTTTGGATCAGTGGGTGGTG</t>
  </si>
  <si>
    <t>61.1</t>
  </si>
  <si>
    <t>(2,143 -&gt; 2,164)</t>
  </si>
  <si>
    <t>54.5</t>
  </si>
  <si>
    <t>D3_2r</t>
  </si>
  <si>
    <t>CCTTGCTGTTTGATCCTATAGA</t>
  </si>
  <si>
    <t>(4,578 -&gt; 4,599)</t>
  </si>
  <si>
    <t>40.9</t>
  </si>
  <si>
    <t>D3_3f</t>
  </si>
  <si>
    <t>AAAGCAGCAGATGTAACATGGG</t>
  </si>
  <si>
    <t>59.2</t>
  </si>
  <si>
    <t>(4,261 -&gt; 4,240)</t>
  </si>
  <si>
    <t>D3_3r</t>
  </si>
  <si>
    <t>CCAGATTGTCCAGAGCGTTTCT</t>
  </si>
  <si>
    <t>60.6</t>
  </si>
  <si>
    <t>31.1</t>
  </si>
  <si>
    <t>(6,434 -&gt; 6,455)</t>
  </si>
  <si>
    <t>D3_4f</t>
  </si>
  <si>
    <t>GAAATCTGGACAAAGGAAGGAG</t>
  </si>
  <si>
    <t>56.7</t>
  </si>
  <si>
    <t>(6,229 -&gt; 6,208)</t>
  </si>
  <si>
    <t>D3_4r</t>
  </si>
  <si>
    <t>ACCTGGGTCTTTTGTTCCTTCC</t>
  </si>
  <si>
    <t>60.4</t>
  </si>
  <si>
    <t>(8,717 -&gt; 8,738)</t>
  </si>
  <si>
    <t>D3_5f</t>
  </si>
  <si>
    <t>TAGGAGCAGGAACTCGACATG</t>
  </si>
  <si>
    <t>32.1</t>
  </si>
  <si>
    <t>(8,354 -&gt; 8,334)</t>
  </si>
  <si>
    <t>D3_5r</t>
  </si>
  <si>
    <t>(10,664 -&gt; 10,685)</t>
  </si>
  <si>
    <t>D4_1f</t>
  </si>
  <si>
    <t>AAATCGGAAGCTTGCTTAACA</t>
  </si>
  <si>
    <t>16.4</t>
  </si>
  <si>
    <t>(37 -&gt; 57)</t>
  </si>
  <si>
    <t>38.1</t>
  </si>
  <si>
    <t>D4_1r</t>
  </si>
  <si>
    <t>CCATGACACCRCACATCCCAT</t>
  </si>
  <si>
    <t>60.3 - 63.1</t>
  </si>
  <si>
    <t>(2,427 -&gt; 2,447)</t>
  </si>
  <si>
    <t>D4_2f</t>
  </si>
  <si>
    <t>ATGTTTGGAGGRGTCTCTTGG</t>
  </si>
  <si>
    <t>57.3</t>
  </si>
  <si>
    <t>39.9</t>
  </si>
  <si>
    <t>(2281 -&gt; 2301)</t>
  </si>
  <si>
    <t>D4_2r</t>
  </si>
  <si>
    <t>GCTCCTGATCYTTGTGTYTTC</t>
  </si>
  <si>
    <t>55.4 - 58.4</t>
  </si>
  <si>
    <t>(4,516 -&gt; 4536)</t>
  </si>
  <si>
    <t>47.4</t>
  </si>
  <si>
    <t>D4_3f</t>
  </si>
  <si>
    <t>ATAGGAATGGCCATGACAAC</t>
  </si>
  <si>
    <t>55.5</t>
  </si>
  <si>
    <t>40.0</t>
  </si>
  <si>
    <t>21.6</t>
  </si>
  <si>
    <t>(3,797 -&gt; 3,816)</t>
  </si>
  <si>
    <t>45.0</t>
  </si>
  <si>
    <t>D4_3r</t>
  </si>
  <si>
    <t>GGCTTGGGTTTTTTCCCTTTC</t>
  </si>
  <si>
    <t>58.2</t>
  </si>
  <si>
    <t>47.1</t>
  </si>
  <si>
    <t>3.4</t>
  </si>
  <si>
    <t>(6,062 -&gt; 6,082)</t>
  </si>
  <si>
    <t>D4_4f</t>
  </si>
  <si>
    <t>ATGATGAAGATCATGCYCACTGG</t>
  </si>
  <si>
    <t>58.6 - 60.8</t>
  </si>
  <si>
    <t>45.9</t>
  </si>
  <si>
    <t>(5,970 -&gt; 5,992)</t>
  </si>
  <si>
    <t>D4_4r</t>
  </si>
  <si>
    <t>TACGCCCAGGTTCTGTATGG</t>
  </si>
  <si>
    <t>35.5</t>
  </si>
  <si>
    <t>(8,473 -&gt; 8,492)</t>
  </si>
  <si>
    <t>D4_5f</t>
  </si>
  <si>
    <t>CATGAGATGTATTGGGTGTCRGG</t>
  </si>
  <si>
    <t>(8,208 -&gt; 8,230)</t>
  </si>
  <si>
    <t>47.8</t>
  </si>
  <si>
    <t>D4_5r</t>
  </si>
  <si>
    <t>TCAACAACACCAATCCATCT</t>
  </si>
  <si>
    <t>54.8</t>
  </si>
  <si>
    <t>(10,691 -&gt; 10,710)</t>
  </si>
  <si>
    <t xml:space="preserve"> Sequence 5'-3'</t>
  </si>
  <si>
    <t>Name</t>
  </si>
  <si>
    <t>Dengue serotype</t>
  </si>
  <si>
    <t>Dengue 1</t>
  </si>
  <si>
    <t>Dengue 2</t>
  </si>
  <si>
    <t>Dengue 4</t>
  </si>
  <si>
    <t>Dengue 3</t>
  </si>
  <si>
    <t>Orientation</t>
  </si>
  <si>
    <t>sense</t>
  </si>
  <si>
    <t>antisense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</si>
</sst>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49" fontId="1" fillId="0" borderId="1" xfId="0" applyNumberFormat="1" applyFont="1" applyBorder="1"/>
    <xf numFmtId="0" fontId="0" fillId="0" borderId="1" xfId="0" applyBorder="1" applyAlignment="1">
      <alignment horizontal="left"/>
    </xf>
    <xf numFmtId="49" fontId="0" fillId="0" borderId="1" xfId="0" applyNumberFormat="1" applyBorder="1" applyAlignment="1">
      <alignment horizontal="left"/>
    </xf>
    <xf numFmtId="49" fontId="0" fillId="0" borderId="1" xfId="0" applyNumberFormat="1" applyBorder="1"/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1" xfId="0" applyFont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workbookViewId="0">
      <selection activeCell="D16" sqref="D16"/>
    </sheetView>
  </sheetViews>
  <sheetFormatPr defaultRowHeight="14.4" x14ac:dyDescent="0.3"/>
  <cols>
    <col min="2" max="3" width="16.33203125" customWidth="1"/>
    <col min="4" max="4" width="30" customWidth="1"/>
    <col min="5" max="5" width="19" customWidth="1"/>
    <col min="6" max="6" width="15.44140625" customWidth="1"/>
    <col min="7" max="7" width="13.33203125" customWidth="1"/>
    <col min="8" max="8" width="13.21875" customWidth="1"/>
    <col min="9" max="9" width="15.77734375" customWidth="1"/>
  </cols>
  <sheetData>
    <row r="1" spans="1:10" x14ac:dyDescent="0.3">
      <c r="A1" s="1" t="s">
        <v>195</v>
      </c>
      <c r="B1" s="1" t="s">
        <v>196</v>
      </c>
      <c r="C1" s="1" t="s">
        <v>201</v>
      </c>
      <c r="D1" s="1" t="s">
        <v>194</v>
      </c>
      <c r="E1" s="2" t="s">
        <v>0</v>
      </c>
      <c r="F1" s="3" t="s">
        <v>1</v>
      </c>
      <c r="G1" s="4" t="s">
        <v>2</v>
      </c>
      <c r="H1" s="4" t="s">
        <v>3</v>
      </c>
      <c r="I1" s="4" t="s">
        <v>4</v>
      </c>
      <c r="J1" s="4" t="s">
        <v>5</v>
      </c>
    </row>
    <row r="2" spans="1:10" x14ac:dyDescent="0.3">
      <c r="A2" s="1" t="s">
        <v>6</v>
      </c>
      <c r="B2" s="10" t="s">
        <v>197</v>
      </c>
      <c r="C2" s="10" t="s">
        <v>202</v>
      </c>
      <c r="D2" s="1" t="s">
        <v>7</v>
      </c>
      <c r="E2" s="5"/>
      <c r="F2" s="6" t="s">
        <v>8</v>
      </c>
      <c r="G2" s="7" t="s">
        <v>9</v>
      </c>
      <c r="H2" s="7" t="s">
        <v>10</v>
      </c>
      <c r="I2" s="7" t="s">
        <v>11</v>
      </c>
      <c r="J2" s="7" t="s">
        <v>12</v>
      </c>
    </row>
    <row r="3" spans="1:10" x14ac:dyDescent="0.3">
      <c r="A3" s="1" t="s">
        <v>13</v>
      </c>
      <c r="B3" s="10" t="s">
        <v>197</v>
      </c>
      <c r="C3" s="10" t="s">
        <v>203</v>
      </c>
      <c r="D3" s="1" t="s">
        <v>14</v>
      </c>
      <c r="E3" s="5">
        <f>2482-85</f>
        <v>2397</v>
      </c>
      <c r="F3" s="6" t="s">
        <v>15</v>
      </c>
      <c r="G3" s="7" t="s">
        <v>16</v>
      </c>
      <c r="H3" s="7" t="s">
        <v>16</v>
      </c>
      <c r="I3" s="7" t="s">
        <v>17</v>
      </c>
      <c r="J3" s="7" t="s">
        <v>18</v>
      </c>
    </row>
    <row r="4" spans="1:10" x14ac:dyDescent="0.3">
      <c r="A4" s="1" t="s">
        <v>19</v>
      </c>
      <c r="B4" s="10" t="s">
        <v>197</v>
      </c>
      <c r="C4" s="10" t="s">
        <v>202</v>
      </c>
      <c r="D4" s="1" t="s">
        <v>20</v>
      </c>
      <c r="E4" s="5"/>
      <c r="F4" s="6" t="s">
        <v>21</v>
      </c>
      <c r="G4" s="7" t="s">
        <v>16</v>
      </c>
      <c r="H4" s="7" t="s">
        <v>16</v>
      </c>
      <c r="I4" s="7" t="s">
        <v>22</v>
      </c>
      <c r="J4" s="7" t="s">
        <v>23</v>
      </c>
    </row>
    <row r="5" spans="1:10" x14ac:dyDescent="0.3">
      <c r="A5" s="1" t="s">
        <v>24</v>
      </c>
      <c r="B5" s="10" t="s">
        <v>197</v>
      </c>
      <c r="C5" s="10" t="s">
        <v>203</v>
      </c>
      <c r="D5" s="1" t="s">
        <v>25</v>
      </c>
      <c r="E5" s="5">
        <f>4470-2354</f>
        <v>2116</v>
      </c>
      <c r="F5" s="6" t="s">
        <v>26</v>
      </c>
      <c r="G5" s="7" t="s">
        <v>16</v>
      </c>
      <c r="H5" s="7" t="s">
        <v>16</v>
      </c>
      <c r="I5" s="7" t="s">
        <v>27</v>
      </c>
      <c r="J5" s="7" t="s">
        <v>28</v>
      </c>
    </row>
    <row r="6" spans="1:10" x14ac:dyDescent="0.3">
      <c r="A6" s="1" t="s">
        <v>29</v>
      </c>
      <c r="B6" s="10" t="s">
        <v>197</v>
      </c>
      <c r="C6" s="10" t="s">
        <v>202</v>
      </c>
      <c r="D6" s="1" t="s">
        <v>30</v>
      </c>
      <c r="E6" s="5"/>
      <c r="F6" s="6" t="s">
        <v>31</v>
      </c>
      <c r="G6" s="7" t="s">
        <v>16</v>
      </c>
      <c r="H6" s="7" t="s">
        <v>16</v>
      </c>
      <c r="I6" s="7" t="s">
        <v>32</v>
      </c>
      <c r="J6" s="7" t="s">
        <v>12</v>
      </c>
    </row>
    <row r="7" spans="1:10" x14ac:dyDescent="0.3">
      <c r="A7" s="1" t="s">
        <v>33</v>
      </c>
      <c r="B7" s="10" t="s">
        <v>197</v>
      </c>
      <c r="C7" s="10" t="s">
        <v>203</v>
      </c>
      <c r="D7" s="1" t="s">
        <v>34</v>
      </c>
      <c r="E7" s="5">
        <f>6642-4168</f>
        <v>2474</v>
      </c>
      <c r="F7" s="8" t="s">
        <v>35</v>
      </c>
      <c r="G7" s="7" t="s">
        <v>36</v>
      </c>
      <c r="H7" s="7" t="s">
        <v>37</v>
      </c>
      <c r="I7" s="7" t="s">
        <v>38</v>
      </c>
      <c r="J7" s="7" t="s">
        <v>39</v>
      </c>
    </row>
    <row r="8" spans="1:10" x14ac:dyDescent="0.3">
      <c r="A8" s="1" t="s">
        <v>40</v>
      </c>
      <c r="B8" s="10" t="s">
        <v>197</v>
      </c>
      <c r="C8" s="10" t="s">
        <v>202</v>
      </c>
      <c r="D8" s="1" t="s">
        <v>41</v>
      </c>
      <c r="E8" s="5"/>
      <c r="F8" s="6" t="s">
        <v>42</v>
      </c>
      <c r="G8" s="7" t="s">
        <v>16</v>
      </c>
      <c r="H8" s="7" t="s">
        <v>16</v>
      </c>
      <c r="I8" s="7" t="s">
        <v>43</v>
      </c>
      <c r="J8" s="7" t="s">
        <v>18</v>
      </c>
    </row>
    <row r="9" spans="1:10" x14ac:dyDescent="0.3">
      <c r="A9" s="1" t="s">
        <v>44</v>
      </c>
      <c r="B9" s="10" t="s">
        <v>197</v>
      </c>
      <c r="C9" s="10" t="s">
        <v>203</v>
      </c>
      <c r="D9" s="1" t="s">
        <v>45</v>
      </c>
      <c r="E9" s="5">
        <f>8525-6312</f>
        <v>2213</v>
      </c>
      <c r="F9" s="6" t="s">
        <v>46</v>
      </c>
      <c r="G9" s="7" t="s">
        <v>47</v>
      </c>
      <c r="H9" s="7" t="s">
        <v>16</v>
      </c>
      <c r="I9" s="7" t="s">
        <v>48</v>
      </c>
      <c r="J9" s="7" t="s">
        <v>23</v>
      </c>
    </row>
    <row r="10" spans="1:10" x14ac:dyDescent="0.3">
      <c r="A10" s="1" t="s">
        <v>49</v>
      </c>
      <c r="B10" s="10" t="s">
        <v>197</v>
      </c>
      <c r="C10" s="10" t="s">
        <v>202</v>
      </c>
      <c r="D10" s="1" t="s">
        <v>50</v>
      </c>
      <c r="E10" s="5"/>
      <c r="F10" s="6" t="s">
        <v>51</v>
      </c>
      <c r="G10" s="7" t="s">
        <v>52</v>
      </c>
      <c r="H10" s="7" t="s">
        <v>16</v>
      </c>
      <c r="I10" s="7" t="s">
        <v>53</v>
      </c>
      <c r="J10" s="9" t="s">
        <v>46</v>
      </c>
    </row>
    <row r="11" spans="1:10" x14ac:dyDescent="0.3">
      <c r="A11" s="1" t="s">
        <v>54</v>
      </c>
      <c r="B11" s="10" t="s">
        <v>197</v>
      </c>
      <c r="C11" s="10" t="s">
        <v>203</v>
      </c>
      <c r="D11" s="1" t="s">
        <v>55</v>
      </c>
      <c r="E11" s="5">
        <f>10761-8429</f>
        <v>2332</v>
      </c>
      <c r="F11" s="6" t="s">
        <v>56</v>
      </c>
      <c r="G11" s="7" t="s">
        <v>57</v>
      </c>
      <c r="H11" s="7" t="s">
        <v>16</v>
      </c>
      <c r="I11" s="7" t="s">
        <v>58</v>
      </c>
      <c r="J11" s="7" t="s">
        <v>59</v>
      </c>
    </row>
    <row r="12" spans="1:10" x14ac:dyDescent="0.3">
      <c r="A12" s="1"/>
      <c r="B12" s="10"/>
      <c r="C12" s="10"/>
      <c r="D12" s="1"/>
      <c r="E12" s="5"/>
      <c r="F12" s="6"/>
      <c r="G12" s="7"/>
      <c r="H12" s="7"/>
      <c r="I12" s="7"/>
      <c r="J12" s="7"/>
    </row>
    <row r="13" spans="1:10" x14ac:dyDescent="0.3">
      <c r="A13" s="1" t="s">
        <v>60</v>
      </c>
      <c r="B13" s="10" t="s">
        <v>198</v>
      </c>
      <c r="C13" s="10" t="s">
        <v>202</v>
      </c>
      <c r="D13" s="1" t="s">
        <v>61</v>
      </c>
      <c r="E13" s="5"/>
      <c r="F13" s="7" t="s">
        <v>62</v>
      </c>
      <c r="G13" s="7" t="s">
        <v>16</v>
      </c>
      <c r="H13" s="7" t="s">
        <v>16</v>
      </c>
      <c r="I13" s="7" t="s">
        <v>63</v>
      </c>
      <c r="J13" s="7" t="s">
        <v>12</v>
      </c>
    </row>
    <row r="14" spans="1:10" x14ac:dyDescent="0.3">
      <c r="A14" s="1" t="s">
        <v>64</v>
      </c>
      <c r="B14" s="10" t="s">
        <v>198</v>
      </c>
      <c r="C14" s="10" t="s">
        <v>203</v>
      </c>
      <c r="D14" s="1" t="s">
        <v>65</v>
      </c>
      <c r="E14" s="5">
        <f>2531-210</f>
        <v>2321</v>
      </c>
      <c r="F14" s="6" t="s">
        <v>66</v>
      </c>
      <c r="G14" s="7" t="s">
        <v>16</v>
      </c>
      <c r="H14" s="7" t="s">
        <v>16</v>
      </c>
      <c r="I14" s="7" t="s">
        <v>67</v>
      </c>
      <c r="J14" s="7" t="s">
        <v>68</v>
      </c>
    </row>
    <row r="15" spans="1:10" x14ac:dyDescent="0.3">
      <c r="A15" s="1" t="s">
        <v>69</v>
      </c>
      <c r="B15" s="10" t="s">
        <v>198</v>
      </c>
      <c r="C15" s="10" t="s">
        <v>202</v>
      </c>
      <c r="D15" s="1" t="s">
        <v>70</v>
      </c>
      <c r="E15" s="5"/>
      <c r="F15" s="6" t="s">
        <v>71</v>
      </c>
      <c r="G15" s="7" t="s">
        <v>16</v>
      </c>
      <c r="H15" s="7" t="s">
        <v>16</v>
      </c>
      <c r="I15" s="7" t="s">
        <v>72</v>
      </c>
      <c r="J15" s="7" t="s">
        <v>73</v>
      </c>
    </row>
    <row r="16" spans="1:10" x14ac:dyDescent="0.3">
      <c r="A16" s="1" t="s">
        <v>74</v>
      </c>
      <c r="B16" s="10" t="s">
        <v>198</v>
      </c>
      <c r="C16" s="10" t="s">
        <v>203</v>
      </c>
      <c r="D16" s="1" t="s">
        <v>75</v>
      </c>
      <c r="E16" s="5">
        <f>4901-2321</f>
        <v>2580</v>
      </c>
      <c r="F16" s="6" t="s">
        <v>76</v>
      </c>
      <c r="G16" s="7" t="s">
        <v>16</v>
      </c>
      <c r="H16" s="7" t="s">
        <v>16</v>
      </c>
      <c r="I16" s="7" t="s">
        <v>77</v>
      </c>
      <c r="J16" s="7" t="s">
        <v>78</v>
      </c>
    </row>
    <row r="17" spans="1:10" x14ac:dyDescent="0.3">
      <c r="A17" s="1" t="s">
        <v>79</v>
      </c>
      <c r="B17" s="10" t="s">
        <v>198</v>
      </c>
      <c r="C17" s="10" t="s">
        <v>202</v>
      </c>
      <c r="D17" s="1" t="s">
        <v>80</v>
      </c>
      <c r="E17" s="5"/>
      <c r="F17" s="6" t="s">
        <v>81</v>
      </c>
      <c r="G17" s="7" t="s">
        <v>16</v>
      </c>
      <c r="H17" s="7" t="s">
        <v>16</v>
      </c>
      <c r="I17" s="7" t="s">
        <v>82</v>
      </c>
      <c r="J17" s="7" t="s">
        <v>39</v>
      </c>
    </row>
    <row r="18" spans="1:10" x14ac:dyDescent="0.3">
      <c r="A18" s="1" t="s">
        <v>83</v>
      </c>
      <c r="B18" s="10" t="s">
        <v>198</v>
      </c>
      <c r="C18" s="10" t="s">
        <v>203</v>
      </c>
      <c r="D18" s="1" t="s">
        <v>84</v>
      </c>
      <c r="E18" s="5">
        <f>6546-4296</f>
        <v>2250</v>
      </c>
      <c r="F18" s="6" t="s">
        <v>85</v>
      </c>
      <c r="G18" s="7" t="s">
        <v>16</v>
      </c>
      <c r="H18" s="7" t="s">
        <v>16</v>
      </c>
      <c r="I18" s="7" t="s">
        <v>86</v>
      </c>
      <c r="J18" s="7" t="s">
        <v>87</v>
      </c>
    </row>
    <row r="19" spans="1:10" x14ac:dyDescent="0.3">
      <c r="A19" s="1" t="s">
        <v>88</v>
      </c>
      <c r="B19" s="10" t="s">
        <v>198</v>
      </c>
      <c r="C19" s="10" t="s">
        <v>202</v>
      </c>
      <c r="D19" s="1" t="s">
        <v>89</v>
      </c>
      <c r="E19" s="5"/>
      <c r="F19" s="6" t="s">
        <v>90</v>
      </c>
      <c r="G19" s="7" t="s">
        <v>16</v>
      </c>
      <c r="H19" s="7" t="s">
        <v>16</v>
      </c>
      <c r="I19" s="7" t="s">
        <v>91</v>
      </c>
      <c r="J19" s="7" t="s">
        <v>87</v>
      </c>
    </row>
    <row r="20" spans="1:10" x14ac:dyDescent="0.3">
      <c r="A20" s="1" t="s">
        <v>92</v>
      </c>
      <c r="B20" s="10" t="s">
        <v>198</v>
      </c>
      <c r="C20" s="10" t="s">
        <v>203</v>
      </c>
      <c r="D20" s="1" t="s">
        <v>93</v>
      </c>
      <c r="E20" s="5">
        <f>8357-6408</f>
        <v>1949</v>
      </c>
      <c r="F20" s="6" t="s">
        <v>21</v>
      </c>
      <c r="G20" s="7" t="s">
        <v>16</v>
      </c>
      <c r="H20" s="7" t="s">
        <v>16</v>
      </c>
      <c r="I20" s="7" t="s">
        <v>94</v>
      </c>
      <c r="J20" s="7" t="s">
        <v>12</v>
      </c>
    </row>
    <row r="21" spans="1:10" x14ac:dyDescent="0.3">
      <c r="A21" s="1" t="s">
        <v>95</v>
      </c>
      <c r="B21" s="10" t="s">
        <v>198</v>
      </c>
      <c r="C21" s="10" t="s">
        <v>202</v>
      </c>
      <c r="D21" s="1" t="s">
        <v>96</v>
      </c>
      <c r="E21" s="5"/>
      <c r="F21" s="6" t="s">
        <v>97</v>
      </c>
      <c r="G21" s="7" t="s">
        <v>98</v>
      </c>
      <c r="H21" s="7" t="s">
        <v>16</v>
      </c>
      <c r="I21" s="7" t="s">
        <v>99</v>
      </c>
      <c r="J21" s="7" t="s">
        <v>28</v>
      </c>
    </row>
    <row r="22" spans="1:10" x14ac:dyDescent="0.3">
      <c r="A22" s="1" t="s">
        <v>100</v>
      </c>
      <c r="B22" s="10" t="s">
        <v>198</v>
      </c>
      <c r="C22" s="10" t="s">
        <v>203</v>
      </c>
      <c r="D22" s="1" t="s">
        <v>101</v>
      </c>
      <c r="E22" s="5">
        <f>10831-8367</f>
        <v>2464</v>
      </c>
      <c r="F22" s="6" t="s">
        <v>102</v>
      </c>
      <c r="G22" s="7" t="s">
        <v>78</v>
      </c>
      <c r="H22" s="7" t="s">
        <v>16</v>
      </c>
      <c r="I22" s="7" t="s">
        <v>103</v>
      </c>
      <c r="J22" s="7" t="s">
        <v>78</v>
      </c>
    </row>
    <row r="23" spans="1:10" x14ac:dyDescent="0.3">
      <c r="A23" s="1"/>
      <c r="B23" s="10"/>
      <c r="C23" s="10"/>
      <c r="D23" s="1"/>
      <c r="E23" s="5"/>
      <c r="F23" s="6"/>
      <c r="G23" s="7"/>
      <c r="H23" s="7"/>
      <c r="I23" s="7"/>
      <c r="J23" s="7"/>
    </row>
    <row r="24" spans="1:10" x14ac:dyDescent="0.3">
      <c r="A24" s="1" t="s">
        <v>104</v>
      </c>
      <c r="B24" s="10" t="s">
        <v>200</v>
      </c>
      <c r="C24" s="10" t="s">
        <v>202</v>
      </c>
      <c r="D24" s="1" t="s">
        <v>105</v>
      </c>
      <c r="E24" s="5"/>
      <c r="F24" s="6" t="s">
        <v>106</v>
      </c>
      <c r="G24" s="7" t="s">
        <v>107</v>
      </c>
      <c r="H24" s="7" t="s">
        <v>108</v>
      </c>
      <c r="I24" s="7" t="s">
        <v>109</v>
      </c>
      <c r="J24" s="7" t="s">
        <v>87</v>
      </c>
    </row>
    <row r="25" spans="1:10" x14ac:dyDescent="0.3">
      <c r="A25" s="1" t="s">
        <v>110</v>
      </c>
      <c r="B25" s="10" t="s">
        <v>200</v>
      </c>
      <c r="C25" s="10" t="s">
        <v>203</v>
      </c>
      <c r="D25" s="1" t="s">
        <v>111</v>
      </c>
      <c r="E25" s="5">
        <f>2443-63</f>
        <v>2380</v>
      </c>
      <c r="F25" s="6" t="s">
        <v>21</v>
      </c>
      <c r="G25" s="7" t="s">
        <v>16</v>
      </c>
      <c r="H25" s="7" t="s">
        <v>16</v>
      </c>
      <c r="I25" s="7" t="s">
        <v>112</v>
      </c>
      <c r="J25" s="7" t="s">
        <v>12</v>
      </c>
    </row>
    <row r="26" spans="1:10" x14ac:dyDescent="0.3">
      <c r="A26" s="1" t="s">
        <v>113</v>
      </c>
      <c r="B26" s="10" t="s">
        <v>200</v>
      </c>
      <c r="C26" s="10" t="s">
        <v>202</v>
      </c>
      <c r="D26" s="1" t="s">
        <v>114</v>
      </c>
      <c r="E26" s="5"/>
      <c r="F26" s="6" t="s">
        <v>115</v>
      </c>
      <c r="G26" s="7" t="s">
        <v>16</v>
      </c>
      <c r="H26" s="7" t="s">
        <v>16</v>
      </c>
      <c r="I26" s="7" t="s">
        <v>116</v>
      </c>
      <c r="J26" s="7" t="s">
        <v>117</v>
      </c>
    </row>
    <row r="27" spans="1:10" x14ac:dyDescent="0.3">
      <c r="A27" s="1" t="s">
        <v>118</v>
      </c>
      <c r="B27" s="10" t="s">
        <v>200</v>
      </c>
      <c r="C27" s="10" t="s">
        <v>203</v>
      </c>
      <c r="D27" s="1" t="s">
        <v>119</v>
      </c>
      <c r="E27" s="5">
        <f>4599-2143</f>
        <v>2456</v>
      </c>
      <c r="F27" s="6" t="s">
        <v>31</v>
      </c>
      <c r="G27" s="7" t="s">
        <v>16</v>
      </c>
      <c r="H27" s="7" t="s">
        <v>16</v>
      </c>
      <c r="I27" s="7" t="s">
        <v>120</v>
      </c>
      <c r="J27" s="7" t="s">
        <v>121</v>
      </c>
    </row>
    <row r="28" spans="1:10" x14ac:dyDescent="0.3">
      <c r="A28" s="1" t="s">
        <v>122</v>
      </c>
      <c r="B28" s="10" t="s">
        <v>200</v>
      </c>
      <c r="C28" s="10" t="s">
        <v>202</v>
      </c>
      <c r="D28" s="1" t="s">
        <v>123</v>
      </c>
      <c r="E28" s="5"/>
      <c r="F28" s="6" t="s">
        <v>124</v>
      </c>
      <c r="G28" s="7" t="s">
        <v>16</v>
      </c>
      <c r="H28" s="7" t="s">
        <v>16</v>
      </c>
      <c r="I28" s="7" t="s">
        <v>125</v>
      </c>
      <c r="J28" s="7" t="s">
        <v>78</v>
      </c>
    </row>
    <row r="29" spans="1:10" x14ac:dyDescent="0.3">
      <c r="A29" s="1" t="s">
        <v>126</v>
      </c>
      <c r="B29" s="10" t="s">
        <v>200</v>
      </c>
      <c r="C29" s="10" t="s">
        <v>203</v>
      </c>
      <c r="D29" s="1" t="s">
        <v>127</v>
      </c>
      <c r="E29" s="5">
        <f>6455-4261</f>
        <v>2194</v>
      </c>
      <c r="F29" s="6" t="s">
        <v>128</v>
      </c>
      <c r="G29" s="7" t="s">
        <v>129</v>
      </c>
      <c r="H29" s="7" t="s">
        <v>16</v>
      </c>
      <c r="I29" s="7" t="s">
        <v>130</v>
      </c>
      <c r="J29" s="7" t="s">
        <v>87</v>
      </c>
    </row>
    <row r="30" spans="1:10" x14ac:dyDescent="0.3">
      <c r="A30" s="1" t="s">
        <v>131</v>
      </c>
      <c r="B30" s="10" t="s">
        <v>200</v>
      </c>
      <c r="C30" s="10" t="s">
        <v>202</v>
      </c>
      <c r="D30" s="1" t="s">
        <v>132</v>
      </c>
      <c r="E30" s="5"/>
      <c r="F30" s="6" t="s">
        <v>133</v>
      </c>
      <c r="G30" s="7" t="s">
        <v>16</v>
      </c>
      <c r="H30" s="7" t="s">
        <v>16</v>
      </c>
      <c r="I30" s="7" t="s">
        <v>134</v>
      </c>
      <c r="J30" s="7" t="s">
        <v>78</v>
      </c>
    </row>
    <row r="31" spans="1:10" x14ac:dyDescent="0.3">
      <c r="A31" s="1" t="s">
        <v>135</v>
      </c>
      <c r="B31" s="10" t="s">
        <v>200</v>
      </c>
      <c r="C31" s="10" t="s">
        <v>203</v>
      </c>
      <c r="D31" s="1" t="s">
        <v>136</v>
      </c>
      <c r="E31" s="5">
        <f>8738-6229</f>
        <v>2509</v>
      </c>
      <c r="F31" s="6" t="s">
        <v>137</v>
      </c>
      <c r="G31" s="7" t="s">
        <v>16</v>
      </c>
      <c r="H31" s="7" t="s">
        <v>16</v>
      </c>
      <c r="I31" s="7" t="s">
        <v>138</v>
      </c>
      <c r="J31" s="7" t="s">
        <v>87</v>
      </c>
    </row>
    <row r="32" spans="1:10" x14ac:dyDescent="0.3">
      <c r="A32" s="1" t="s">
        <v>139</v>
      </c>
      <c r="B32" s="10" t="s">
        <v>200</v>
      </c>
      <c r="C32" s="10" t="s">
        <v>202</v>
      </c>
      <c r="D32" s="1" t="s">
        <v>140</v>
      </c>
      <c r="E32" s="5"/>
      <c r="F32" s="6" t="s">
        <v>124</v>
      </c>
      <c r="G32" s="7" t="s">
        <v>141</v>
      </c>
      <c r="H32" s="7" t="s">
        <v>16</v>
      </c>
      <c r="I32" s="7" t="s">
        <v>142</v>
      </c>
      <c r="J32" s="7" t="s">
        <v>73</v>
      </c>
    </row>
    <row r="33" spans="1:10" x14ac:dyDescent="0.3">
      <c r="A33" s="1" t="s">
        <v>143</v>
      </c>
      <c r="B33" s="10" t="s">
        <v>200</v>
      </c>
      <c r="C33" s="10" t="s">
        <v>203</v>
      </c>
      <c r="D33" s="1" t="s">
        <v>101</v>
      </c>
      <c r="E33" s="5">
        <f>10685-8354</f>
        <v>2331</v>
      </c>
      <c r="F33" s="6" t="s">
        <v>102</v>
      </c>
      <c r="G33" s="7" t="s">
        <v>78</v>
      </c>
      <c r="H33" s="7" t="s">
        <v>16</v>
      </c>
      <c r="I33" s="7" t="s">
        <v>144</v>
      </c>
      <c r="J33" s="7" t="s">
        <v>78</v>
      </c>
    </row>
    <row r="34" spans="1:10" x14ac:dyDescent="0.3">
      <c r="A34" s="1"/>
      <c r="B34" s="10"/>
      <c r="C34" s="10"/>
      <c r="D34" s="1"/>
      <c r="E34" s="5"/>
      <c r="F34" s="6"/>
      <c r="G34" s="7"/>
      <c r="H34" s="7"/>
      <c r="I34" s="7"/>
      <c r="J34" s="7"/>
    </row>
    <row r="35" spans="1:10" x14ac:dyDescent="0.3">
      <c r="A35" s="1" t="s">
        <v>145</v>
      </c>
      <c r="B35" s="10" t="s">
        <v>199</v>
      </c>
      <c r="C35" s="10" t="s">
        <v>202</v>
      </c>
      <c r="D35" s="1" t="s">
        <v>146</v>
      </c>
      <c r="E35" s="5"/>
      <c r="F35" s="6" t="s">
        <v>21</v>
      </c>
      <c r="G35" s="7" t="s">
        <v>16</v>
      </c>
      <c r="H35" s="7" t="s">
        <v>147</v>
      </c>
      <c r="I35" s="7" t="s">
        <v>148</v>
      </c>
      <c r="J35" s="7" t="s">
        <v>149</v>
      </c>
    </row>
    <row r="36" spans="1:10" x14ac:dyDescent="0.3">
      <c r="A36" s="1" t="s">
        <v>150</v>
      </c>
      <c r="B36" s="10" t="s">
        <v>199</v>
      </c>
      <c r="C36" s="10" t="s">
        <v>203</v>
      </c>
      <c r="D36" s="1" t="s">
        <v>151</v>
      </c>
      <c r="E36" s="5">
        <f>2447-37</f>
        <v>2410</v>
      </c>
      <c r="F36" s="6" t="s">
        <v>152</v>
      </c>
      <c r="G36" s="7" t="s">
        <v>78</v>
      </c>
      <c r="H36" s="7" t="s">
        <v>16</v>
      </c>
      <c r="I36" s="7" t="s">
        <v>153</v>
      </c>
      <c r="J36" s="7" t="s">
        <v>18</v>
      </c>
    </row>
    <row r="37" spans="1:10" x14ac:dyDescent="0.3">
      <c r="A37" s="1" t="s">
        <v>154</v>
      </c>
      <c r="B37" s="10" t="s">
        <v>199</v>
      </c>
      <c r="C37" s="10" t="s">
        <v>202</v>
      </c>
      <c r="D37" s="1" t="s">
        <v>155</v>
      </c>
      <c r="E37" s="5"/>
      <c r="F37" s="6" t="s">
        <v>156</v>
      </c>
      <c r="G37" s="7" t="s">
        <v>157</v>
      </c>
      <c r="H37" s="7" t="s">
        <v>16</v>
      </c>
      <c r="I37" s="7" t="s">
        <v>158</v>
      </c>
      <c r="J37" s="7" t="s">
        <v>39</v>
      </c>
    </row>
    <row r="38" spans="1:10" x14ac:dyDescent="0.3">
      <c r="A38" s="1" t="s">
        <v>159</v>
      </c>
      <c r="B38" s="10" t="s">
        <v>199</v>
      </c>
      <c r="C38" s="10" t="s">
        <v>203</v>
      </c>
      <c r="D38" s="1" t="s">
        <v>160</v>
      </c>
      <c r="E38" s="5">
        <f>4536-2281</f>
        <v>2255</v>
      </c>
      <c r="F38" s="8" t="s">
        <v>161</v>
      </c>
      <c r="G38" s="7" t="s">
        <v>16</v>
      </c>
      <c r="H38" s="7" t="s">
        <v>16</v>
      </c>
      <c r="I38" s="7" t="s">
        <v>162</v>
      </c>
      <c r="J38" s="7" t="s">
        <v>163</v>
      </c>
    </row>
    <row r="39" spans="1:10" x14ac:dyDescent="0.3">
      <c r="A39" s="1" t="s">
        <v>164</v>
      </c>
      <c r="B39" s="10" t="s">
        <v>199</v>
      </c>
      <c r="C39" s="10" t="s">
        <v>202</v>
      </c>
      <c r="D39" s="1" t="s">
        <v>165</v>
      </c>
      <c r="E39" s="5"/>
      <c r="F39" s="6" t="s">
        <v>166</v>
      </c>
      <c r="G39" s="8" t="s">
        <v>167</v>
      </c>
      <c r="H39" s="7" t="s">
        <v>168</v>
      </c>
      <c r="I39" s="7" t="s">
        <v>169</v>
      </c>
      <c r="J39" s="8" t="s">
        <v>170</v>
      </c>
    </row>
    <row r="40" spans="1:10" x14ac:dyDescent="0.3">
      <c r="A40" s="1" t="s">
        <v>171</v>
      </c>
      <c r="B40" s="10" t="s">
        <v>199</v>
      </c>
      <c r="C40" s="10" t="s">
        <v>203</v>
      </c>
      <c r="D40" s="1" t="s">
        <v>172</v>
      </c>
      <c r="E40" s="5">
        <f>6082-3797</f>
        <v>2285</v>
      </c>
      <c r="F40" s="6" t="s">
        <v>173</v>
      </c>
      <c r="G40" s="7" t="s">
        <v>174</v>
      </c>
      <c r="H40" s="7" t="s">
        <v>175</v>
      </c>
      <c r="I40" s="7" t="s">
        <v>176</v>
      </c>
      <c r="J40" s="7" t="s">
        <v>39</v>
      </c>
    </row>
    <row r="41" spans="1:10" x14ac:dyDescent="0.3">
      <c r="A41" s="1" t="s">
        <v>177</v>
      </c>
      <c r="B41" s="10" t="s">
        <v>199</v>
      </c>
      <c r="C41" s="10" t="s">
        <v>202</v>
      </c>
      <c r="D41" s="1" t="s">
        <v>178</v>
      </c>
      <c r="E41" s="5"/>
      <c r="F41" s="8" t="s">
        <v>179</v>
      </c>
      <c r="G41" s="7" t="s">
        <v>180</v>
      </c>
      <c r="H41" s="7" t="s">
        <v>16</v>
      </c>
      <c r="I41" s="7" t="s">
        <v>181</v>
      </c>
      <c r="J41" s="7" t="s">
        <v>78</v>
      </c>
    </row>
    <row r="42" spans="1:10" x14ac:dyDescent="0.3">
      <c r="A42" s="1" t="s">
        <v>182</v>
      </c>
      <c r="B42" s="10" t="s">
        <v>199</v>
      </c>
      <c r="C42" s="10" t="s">
        <v>203</v>
      </c>
      <c r="D42" s="1" t="s">
        <v>183</v>
      </c>
      <c r="E42" s="5">
        <f>8492-5970</f>
        <v>2522</v>
      </c>
      <c r="F42" s="6" t="s">
        <v>124</v>
      </c>
      <c r="G42" s="7" t="s">
        <v>184</v>
      </c>
      <c r="H42" s="7" t="s">
        <v>16</v>
      </c>
      <c r="I42" s="7" t="s">
        <v>185</v>
      </c>
      <c r="J42" s="8" t="s">
        <v>18</v>
      </c>
    </row>
    <row r="43" spans="1:10" x14ac:dyDescent="0.3">
      <c r="A43" s="1" t="s">
        <v>186</v>
      </c>
      <c r="B43" s="10" t="s">
        <v>199</v>
      </c>
      <c r="C43" s="10" t="s">
        <v>202</v>
      </c>
      <c r="D43" s="1" t="s">
        <v>187</v>
      </c>
      <c r="E43" s="5"/>
      <c r="F43" s="6" t="s">
        <v>81</v>
      </c>
      <c r="G43" s="7" t="s">
        <v>16</v>
      </c>
      <c r="H43" s="7" t="s">
        <v>16</v>
      </c>
      <c r="I43" s="7" t="s">
        <v>188</v>
      </c>
      <c r="J43" s="7" t="s">
        <v>189</v>
      </c>
    </row>
    <row r="44" spans="1:10" x14ac:dyDescent="0.3">
      <c r="A44" s="1" t="s">
        <v>190</v>
      </c>
      <c r="B44" s="10" t="s">
        <v>199</v>
      </c>
      <c r="C44" s="10" t="s">
        <v>203</v>
      </c>
      <c r="D44" s="1" t="s">
        <v>191</v>
      </c>
      <c r="E44" s="5">
        <f>10710-8208</f>
        <v>2502</v>
      </c>
      <c r="F44" s="6" t="s">
        <v>192</v>
      </c>
      <c r="G44" s="7" t="s">
        <v>16</v>
      </c>
      <c r="H44" s="7" t="s">
        <v>16</v>
      </c>
      <c r="I44" s="7" t="s">
        <v>193</v>
      </c>
      <c r="J44" s="8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Nagy Anna</dc:creator>
  <cp:lastModifiedBy>Nagy Anna</cp:lastModifiedBy>
  <dcterms:created xsi:type="dcterms:W3CDTF">2022-11-26T13:49:08Z</dcterms:created>
  <dcterms:modified xsi:type="dcterms:W3CDTF">2022-11-26T13:54:13Z</dcterms:modified>
</cp:coreProperties>
</file>