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queryTables/queryTable2.xml" ContentType="application/vnd.openxmlformats-officedocument.spreadsheetml.queryTable+xml"/>
  <Override PartName="/xl/queryTables/queryTable3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W/OneDrive_University_of_Edinburgh/OneDrive - University of Edinburgh/PhD_Research/Species_Identification_meta-analysis/01_Antirrhinum_RAD_seq/"/>
    </mc:Choice>
  </mc:AlternateContent>
  <xr:revisionPtr revIDLastSave="0" documentId="13_ncr:1_{54FD4D3C-0F3D-4C46-A963-5C74845031B7}" xr6:coauthVersionLast="47" xr6:coauthVersionMax="47" xr10:uidLastSave="{00000000-0000-0000-0000-000000000000}"/>
  <bookViews>
    <workbookView xWindow="0" yWindow="500" windowWidth="33600" windowHeight="20500" firstSheet="1" activeTab="4" xr2:uid="{0613A23A-15F4-574D-BF3B-E4D188804C83}"/>
  </bookViews>
  <sheets>
    <sheet name="Rad-Seq_basic_info" sheetId="4" r:id="rId1"/>
    <sheet name="Table 1. Names&amp;No.Ind (multi)" sheetId="2" r:id="rId2"/>
    <sheet name="AILs_v1(2019.12)" sheetId="1" r:id="rId3"/>
    <sheet name="AILs_v2_sub(2021.06) " sheetId="6" r:id="rId4"/>
    <sheet name="AILs" sheetId="5" r:id="rId5"/>
    <sheet name="Comparison_hetero_info" sheetId="3" r:id="rId6"/>
  </sheets>
  <definedNames>
    <definedName name="_00" localSheetId="4">AILs!#REF!</definedName>
    <definedName name="_00" localSheetId="3">'AILs_v2_sub(2021.06) '!$N$2:$N$24</definedName>
    <definedName name="_00_1" localSheetId="4">AILs!#REF!</definedName>
    <definedName name="_00_1" localSheetId="3">'AILs_v2_sub(2021.06) '!#REF!</definedName>
    <definedName name="Antirrhinum.count" localSheetId="4">AILs!#REF!</definedName>
    <definedName name="ID_to_scientific_name" localSheetId="1">'Table 1. Names&amp;No.Ind (multi)'!#REF!</definedName>
    <definedName name="ID_to_scientific_name_1" localSheetId="1">'Table 1. Names&amp;No.Ind (multi)'!$D$2:$G$87</definedName>
    <definedName name="MonoPhy_YN_result" localSheetId="4">AILs!#REF!</definedName>
    <definedName name="selected_species" localSheetId="4">AILs!#REF!</definedName>
    <definedName name="selected_species" localSheetId="1">'Table 1. Names&amp;No.Ind (multi)'!$A$2:$B$29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" i="5" l="1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I6" i="5"/>
  <c r="I3" i="5"/>
  <c r="I14" i="5"/>
  <c r="I17" i="5"/>
  <c r="I11" i="5"/>
  <c r="I8" i="5"/>
  <c r="I18" i="5"/>
  <c r="I13" i="5"/>
  <c r="I10" i="5"/>
  <c r="I15" i="5"/>
  <c r="I21" i="5"/>
  <c r="I22" i="5"/>
  <c r="I19" i="5"/>
  <c r="I9" i="5"/>
  <c r="I12" i="5"/>
  <c r="I4" i="5"/>
  <c r="I16" i="5"/>
  <c r="I20" i="5"/>
  <c r="I7" i="5"/>
  <c r="I5" i="5"/>
  <c r="I2" i="5"/>
  <c r="G5" i="5"/>
  <c r="C6" i="5"/>
  <c r="G6" i="5" s="1"/>
  <c r="C3" i="5"/>
  <c r="G3" i="5" s="1"/>
  <c r="C14" i="5"/>
  <c r="G14" i="5" s="1"/>
  <c r="C17" i="5"/>
  <c r="G17" i="5" s="1"/>
  <c r="C11" i="5"/>
  <c r="G11" i="5" s="1"/>
  <c r="C8" i="5"/>
  <c r="G8" i="5" s="1"/>
  <c r="C18" i="5"/>
  <c r="G18" i="5" s="1"/>
  <c r="C13" i="5"/>
  <c r="G13" i="5" s="1"/>
  <c r="C10" i="5"/>
  <c r="G10" i="5" s="1"/>
  <c r="C15" i="5"/>
  <c r="G15" i="5" s="1"/>
  <c r="C21" i="5"/>
  <c r="G21" i="5" s="1"/>
  <c r="C22" i="5"/>
  <c r="G22" i="5" s="1"/>
  <c r="C19" i="5"/>
  <c r="G19" i="5" s="1"/>
  <c r="C9" i="5"/>
  <c r="G9" i="5" s="1"/>
  <c r="C12" i="5"/>
  <c r="G12" i="5" s="1"/>
  <c r="C4" i="5"/>
  <c r="G4" i="5" s="1"/>
  <c r="C16" i="5"/>
  <c r="G16" i="5" s="1"/>
  <c r="C20" i="5"/>
  <c r="G20" i="5" s="1"/>
  <c r="C7" i="5"/>
  <c r="G7" i="5" s="1"/>
  <c r="C5" i="5"/>
  <c r="C2" i="5"/>
  <c r="I10" i="6"/>
  <c r="I11" i="6"/>
  <c r="I3" i="6"/>
  <c r="I14" i="6"/>
  <c r="I19" i="6"/>
  <c r="I9" i="6"/>
  <c r="I16" i="6"/>
  <c r="I17" i="6"/>
  <c r="I20" i="6"/>
  <c r="I13" i="6"/>
  <c r="I8" i="6"/>
  <c r="I15" i="6"/>
  <c r="I23" i="6"/>
  <c r="I24" i="6"/>
  <c r="I21" i="6"/>
  <c r="I7" i="6"/>
  <c r="I12" i="6"/>
  <c r="I4" i="6"/>
  <c r="I18" i="6"/>
  <c r="I22" i="6"/>
  <c r="I6" i="6"/>
  <c r="I5" i="6"/>
  <c r="I2" i="6"/>
  <c r="G24" i="6"/>
  <c r="G4" i="6"/>
  <c r="G18" i="6"/>
  <c r="G22" i="6"/>
  <c r="G6" i="6"/>
  <c r="G5" i="6"/>
  <c r="C10" i="6"/>
  <c r="G10" i="6" s="1"/>
  <c r="C11" i="6"/>
  <c r="G11" i="6" s="1"/>
  <c r="C3" i="6"/>
  <c r="G3" i="6" s="1"/>
  <c r="C14" i="6"/>
  <c r="G14" i="6" s="1"/>
  <c r="C19" i="6"/>
  <c r="G19" i="6" s="1"/>
  <c r="C9" i="6"/>
  <c r="G9" i="6" s="1"/>
  <c r="C16" i="6"/>
  <c r="G16" i="6" s="1"/>
  <c r="C17" i="6"/>
  <c r="G17" i="6" s="1"/>
  <c r="C20" i="6"/>
  <c r="G20" i="6" s="1"/>
  <c r="C13" i="6"/>
  <c r="G13" i="6" s="1"/>
  <c r="C8" i="6"/>
  <c r="G8" i="6" s="1"/>
  <c r="C15" i="6"/>
  <c r="G15" i="6" s="1"/>
  <c r="C23" i="6"/>
  <c r="G23" i="6" s="1"/>
  <c r="C24" i="6"/>
  <c r="C21" i="6"/>
  <c r="G21" i="6" s="1"/>
  <c r="C7" i="6"/>
  <c r="G7" i="6" s="1"/>
  <c r="C12" i="6"/>
  <c r="G12" i="6" s="1"/>
  <c r="C4" i="6"/>
  <c r="C18" i="6"/>
  <c r="C22" i="6"/>
  <c r="C6" i="6"/>
  <c r="C5" i="6"/>
  <c r="C2" i="6"/>
  <c r="I3" i="1"/>
  <c r="I9" i="1"/>
  <c r="I8" i="1"/>
  <c r="I24" i="1"/>
  <c r="I2" i="1"/>
  <c r="I4" i="1"/>
  <c r="I5" i="1"/>
  <c r="I13" i="1"/>
  <c r="I12" i="1"/>
  <c r="I18" i="1"/>
  <c r="I23" i="1"/>
  <c r="I10" i="1"/>
  <c r="I17" i="1"/>
  <c r="I14" i="1"/>
  <c r="I6" i="1"/>
  <c r="I19" i="1"/>
  <c r="I7" i="1"/>
  <c r="I15" i="1"/>
  <c r="I11" i="1"/>
  <c r="I21" i="1"/>
  <c r="I16" i="1"/>
  <c r="I22" i="1"/>
  <c r="I20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E0E8DE2-D2DE-2042-845F-7F7D61BA3D2A}" name="002" type="6" refreshedVersion="7" background="1" saveData="1">
    <textPr sourceFile="/Users/HW/Desktop/00.txt" space="1" consecutive="1">
      <textFields count="3">
        <textField/>
        <textField/>
        <textField/>
      </textFields>
    </textPr>
  </connection>
  <connection id="2" xr16:uid="{B4FE4DA4-F3AD-D342-9D93-580BFB04A1D3}" name="ID_to_scientific_name1" type="6" refreshedVersion="7" background="1" saveData="1">
    <textPr sourceFile="/Users/HW/OneDrive_University_of_Edinburgh/OneDrive - University of Edinburgh/PhD_Research/Species_Identification_meta-analysis/01_Antirrhinum_RAD_seq/01_raw_data/ID_to_scientific_name.txt">
      <textFields count="4">
        <textField/>
        <textField/>
        <textField/>
        <textField/>
      </textFields>
    </textPr>
  </connection>
  <connection id="3" xr16:uid="{83B96FB3-EF7E-5942-AB83-B62227DD15D4}" name="selected_species" type="6" refreshedVersion="7" background="1" saveData="1">
    <textPr sourceFile="/Users/HW/OneDrive_University_of_Edinburgh/OneDrive - University of Edinburgh/PhD_Research/Species_Identification_meta-analysis/01_Antirrhinum_RAD_seq/01_raw_data/selected_species.txt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<sst xmlns="http://schemas.openxmlformats.org/spreadsheetml/2006/main" count="551" uniqueCount="338">
  <si>
    <t>Species_Name</t>
  </si>
  <si>
    <t>Number_of_Individuals</t>
  </si>
  <si>
    <t>Monophyly?</t>
  </si>
  <si>
    <t>Number_of_SSSNPs</t>
  </si>
  <si>
    <t>Number_of_AILs</t>
  </si>
  <si>
    <t>Number_of_valid_basepair</t>
  </si>
  <si>
    <t>A.rupestre</t>
  </si>
  <si>
    <t>Non_monophyly</t>
  </si>
  <si>
    <t>A.barrelieri</t>
  </si>
  <si>
    <t>Monophyly</t>
  </si>
  <si>
    <t>A.hispanicum</t>
  </si>
  <si>
    <t>A.graniticum</t>
  </si>
  <si>
    <t>A.tortuosum</t>
  </si>
  <si>
    <t>A.australe</t>
  </si>
  <si>
    <t>A.barrelieri_Morocco</t>
  </si>
  <si>
    <t>A.boissieri</t>
  </si>
  <si>
    <t>A.litigiosum</t>
  </si>
  <si>
    <t>A.linkianum</t>
  </si>
  <si>
    <t>A.pseudo-majus</t>
  </si>
  <si>
    <t>A.striatum</t>
  </si>
  <si>
    <t>A.hispanicum_Morocco</t>
  </si>
  <si>
    <t>A.mollisimum</t>
  </si>
  <si>
    <t>A.meonanthum</t>
  </si>
  <si>
    <t>A.charidemi</t>
  </si>
  <si>
    <t>A.pulverulentum</t>
  </si>
  <si>
    <t>A.cirrigherum</t>
  </si>
  <si>
    <t>A.microphyllum</t>
  </si>
  <si>
    <t>A.latifolium</t>
  </si>
  <si>
    <t>A.sempervirens</t>
  </si>
  <si>
    <t>A.molle</t>
  </si>
  <si>
    <t>A.siculum</t>
  </si>
  <si>
    <t>Number_of_Frequency_Difference_loci</t>
  </si>
  <si>
    <t>%SSSNPs</t>
  </si>
  <si>
    <t>No_of_Loci_covered</t>
  </si>
  <si>
    <t>Density_of_SSSNPs(/kb)</t>
  </si>
  <si>
    <t>Max_intra_dist</t>
  </si>
  <si>
    <t>Min_inter_dist</t>
  </si>
  <si>
    <t>Intra&lt;Inter?</t>
  </si>
  <si>
    <t>sample_2.sorted.bam</t>
  </si>
  <si>
    <t>ausL084p363</t>
  </si>
  <si>
    <t>sample_3.sorted.bam</t>
  </si>
  <si>
    <t>ausL091p390</t>
  </si>
  <si>
    <t>sample_4.sorted.bam</t>
  </si>
  <si>
    <t>ausL091p391</t>
  </si>
  <si>
    <t>sample_114.sorted.bam</t>
  </si>
  <si>
    <t>barL148Y076</t>
  </si>
  <si>
    <t>sample_113.sorted.bam</t>
  </si>
  <si>
    <t>barL150Y087</t>
  </si>
  <si>
    <t>sample_115.sorted.bam</t>
  </si>
  <si>
    <t>barL150Y089</t>
  </si>
  <si>
    <t>sample_116.sorted.bam</t>
  </si>
  <si>
    <t>barL205Y142</t>
  </si>
  <si>
    <t>sample_117.sorted.bam</t>
  </si>
  <si>
    <t>barL205Y145</t>
  </si>
  <si>
    <t>sample_7.sorted.bam</t>
  </si>
  <si>
    <t>boiL018p164</t>
  </si>
  <si>
    <t>sample_8.sorted.bam</t>
  </si>
  <si>
    <t>boiL018p165</t>
  </si>
  <si>
    <t>sample_9.sorted.bam</t>
  </si>
  <si>
    <t>boiL104B180-1</t>
  </si>
  <si>
    <t>sample_11.sorted.bam</t>
  </si>
  <si>
    <t>brap56</t>
  </si>
  <si>
    <t>sample_18.sorted.bam</t>
  </si>
  <si>
    <t>chaE23B251-2</t>
  </si>
  <si>
    <t>sample_16.sorted.bam</t>
  </si>
  <si>
    <t>chap23</t>
  </si>
  <si>
    <t>sample_22.sorted.bam</t>
  </si>
  <si>
    <t>cirL114p494</t>
  </si>
  <si>
    <t>sample_21.sorted.bam</t>
  </si>
  <si>
    <t>cirL114p495</t>
  </si>
  <si>
    <t>sample_25.sorted.bam</t>
  </si>
  <si>
    <t>graL067p286</t>
  </si>
  <si>
    <t>sample_26.sorted.bam</t>
  </si>
  <si>
    <t>graL069p296</t>
  </si>
  <si>
    <t>sample_27.sorted.bam</t>
  </si>
  <si>
    <t>graL069p304</t>
  </si>
  <si>
    <t>sample_28.sorted.bam</t>
  </si>
  <si>
    <t>graL115p502</t>
  </si>
  <si>
    <t>sample_29.sorted.bam</t>
  </si>
  <si>
    <t>graL119p513</t>
  </si>
  <si>
    <t>sample_30.sorted.bam</t>
  </si>
  <si>
    <t>graL120p520</t>
  </si>
  <si>
    <t>sample_31.sorted.bam</t>
  </si>
  <si>
    <t>groL175p869</t>
  </si>
  <si>
    <t>sample_101.sorted.bam</t>
  </si>
  <si>
    <t>x_graL115B222R</t>
  </si>
  <si>
    <t>sample_118.sorted.bam</t>
  </si>
  <si>
    <t>hisL132Y006</t>
  </si>
  <si>
    <t>sample_119.sorted.bam</t>
  </si>
  <si>
    <t>hisL140Y042</t>
  </si>
  <si>
    <t>sample_10.sorted.bam</t>
  </si>
  <si>
    <t>L207-1hisY162</t>
  </si>
  <si>
    <t>sample_34.sorted.bam</t>
  </si>
  <si>
    <t>sample_100.sorted.bam</t>
  </si>
  <si>
    <t>latp533</t>
  </si>
  <si>
    <t>sample_104.sorted.bam</t>
  </si>
  <si>
    <t>latp535</t>
  </si>
  <si>
    <t>sample_105.sorted.bam</t>
  </si>
  <si>
    <t>latp539</t>
  </si>
  <si>
    <t>sample_106.sorted.bam</t>
  </si>
  <si>
    <t>latp541</t>
  </si>
  <si>
    <t>sample_107.sorted.bam</t>
  </si>
  <si>
    <t>latp550</t>
  </si>
  <si>
    <t>sample_35.sorted.bam</t>
  </si>
  <si>
    <t>linL108p470</t>
  </si>
  <si>
    <t>sample_36.sorted.bam</t>
  </si>
  <si>
    <t>linL110p476</t>
  </si>
  <si>
    <t>sample_37.sorted.bam</t>
  </si>
  <si>
    <t>linL111p480</t>
  </si>
  <si>
    <t>sample_38.sorted.bam</t>
  </si>
  <si>
    <t>linL112p483</t>
  </si>
  <si>
    <t>sample_42.sorted.bam</t>
  </si>
  <si>
    <t>litL005p135</t>
  </si>
  <si>
    <t>sample_44.sorted.bam</t>
  </si>
  <si>
    <t>litL061p265</t>
  </si>
  <si>
    <t>sample_46.sorted.bam</t>
  </si>
  <si>
    <t>litL064p275</t>
  </si>
  <si>
    <t>sample_48.sorted.bam</t>
  </si>
  <si>
    <t>litL066p279</t>
  </si>
  <si>
    <t>sample_49.sorted.bam</t>
  </si>
  <si>
    <t>litL080p338</t>
  </si>
  <si>
    <t>sample_121.sorted.bam</t>
  </si>
  <si>
    <t>lopp74</t>
  </si>
  <si>
    <t>sample_51.sorted.bam</t>
  </si>
  <si>
    <t>MbarL161B332-1</t>
  </si>
  <si>
    <t>sample_50.sorted.bam</t>
  </si>
  <si>
    <t>MbarL161B333-1</t>
  </si>
  <si>
    <t>sample_53.sorted.bam</t>
  </si>
  <si>
    <t>MbarL167B339-1</t>
  </si>
  <si>
    <t>sample_55.sorted.bam</t>
  </si>
  <si>
    <t>meoE48B360-1</t>
  </si>
  <si>
    <t>sample_56.sorted.bam</t>
  </si>
  <si>
    <t>meoL118B230R2-2</t>
  </si>
  <si>
    <t>sample_102.sorted.bam</t>
  </si>
  <si>
    <t>MhisB354</t>
  </si>
  <si>
    <t>sample_59.sorted.bam</t>
  </si>
  <si>
    <t>MhisL172B347-1</t>
  </si>
  <si>
    <t>sample_58.sorted.bam</t>
  </si>
  <si>
    <t>MhisL172B348-1</t>
  </si>
  <si>
    <t>sample_60.sorted.bam</t>
  </si>
  <si>
    <t>micL072p308</t>
  </si>
  <si>
    <t>sample_61.sorted.bam</t>
  </si>
  <si>
    <t>micL073p315</t>
  </si>
  <si>
    <t>sample_62.sorted.bam</t>
  </si>
  <si>
    <t>micL073p316</t>
  </si>
  <si>
    <t>sample_64.sorted.bam</t>
  </si>
  <si>
    <t>moeE51B260-3</t>
  </si>
  <si>
    <t>sample_65.sorted.bam</t>
  </si>
  <si>
    <t>moeE54B268-3</t>
  </si>
  <si>
    <t>sample_66.sorted.bam</t>
  </si>
  <si>
    <t>moeE55B272-1</t>
  </si>
  <si>
    <t>sample_67.sorted.bam</t>
  </si>
  <si>
    <t>moeE56B276-3</t>
  </si>
  <si>
    <t>sample_68.sorted.bam</t>
  </si>
  <si>
    <t>moiL019p169</t>
  </si>
  <si>
    <t>sample_69.sorted.bam</t>
  </si>
  <si>
    <t>moiL020p170</t>
  </si>
  <si>
    <t>sample_70.sorted.bam</t>
  </si>
  <si>
    <t>moiL021B282-2</t>
  </si>
  <si>
    <t>sample_71.sorted.bam</t>
  </si>
  <si>
    <t>perp27</t>
  </si>
  <si>
    <t>sample_72.sorted.bam</t>
  </si>
  <si>
    <t>pseL048p233</t>
  </si>
  <si>
    <t>sample_73.sorted.bam</t>
  </si>
  <si>
    <t>pseL053p246</t>
  </si>
  <si>
    <t>sample_74.sorted.bam</t>
  </si>
  <si>
    <t>pseL060p262</t>
  </si>
  <si>
    <t>sample_75.sorted.bam</t>
  </si>
  <si>
    <t>pulL068p292</t>
  </si>
  <si>
    <t>sample_77.sorted.bam</t>
  </si>
  <si>
    <t>pulL070p299</t>
  </si>
  <si>
    <t>sample_79.sorted.bam</t>
  </si>
  <si>
    <t>pulL078p333</t>
  </si>
  <si>
    <t>sample_108.sorted.bam</t>
  </si>
  <si>
    <t>rupL136Y016</t>
  </si>
  <si>
    <t>sample_109.sorted.bam</t>
  </si>
  <si>
    <t>rupL136Y019</t>
  </si>
  <si>
    <t>sample_112.sorted.bam</t>
  </si>
  <si>
    <t>rupL152Y093</t>
  </si>
  <si>
    <t>sample_80.sorted.bam</t>
  </si>
  <si>
    <t>semL050p236</t>
  </si>
  <si>
    <t>sample_81.sorted.bam</t>
  </si>
  <si>
    <t>semL052p244</t>
  </si>
  <si>
    <t>sample_82.sorted.bam</t>
  </si>
  <si>
    <t>sample_84.sorted.bam</t>
  </si>
  <si>
    <t>sicE68B364-2</t>
  </si>
  <si>
    <t>sample_85.sorted.bam</t>
  </si>
  <si>
    <t>sicL183B367-1</t>
  </si>
  <si>
    <t>sample_86.sorted.bam</t>
  </si>
  <si>
    <t>sicUnknownB366-1</t>
  </si>
  <si>
    <t>sample_87.sorted.bam</t>
  </si>
  <si>
    <t>strE039B297-3</t>
  </si>
  <si>
    <t>sample_89.sorted.bam</t>
  </si>
  <si>
    <t>strL056p255</t>
  </si>
  <si>
    <t>sample_90.sorted.bam</t>
  </si>
  <si>
    <t>strL058p258</t>
  </si>
  <si>
    <t>sample_93.sorted.bam</t>
  </si>
  <si>
    <t>torL081p348</t>
  </si>
  <si>
    <t>sample_95.sorted.bam</t>
  </si>
  <si>
    <t>torL093p402</t>
  </si>
  <si>
    <t>sample_96.sorted.bam</t>
  </si>
  <si>
    <t>torL100p431</t>
  </si>
  <si>
    <t>sample_33.sorted.bam</t>
  </si>
  <si>
    <t>torL102p438</t>
  </si>
  <si>
    <t>sample_98.sorted.bam</t>
  </si>
  <si>
    <t>torL106p457</t>
  </si>
  <si>
    <t>sample_99.sorted.bam</t>
  </si>
  <si>
    <t>valp61</t>
  </si>
  <si>
    <t>Species_names</t>
  </si>
  <si>
    <t>No_inds</t>
  </si>
  <si>
    <t>Sample_names</t>
  </si>
  <si>
    <t>ID</t>
  </si>
  <si>
    <t>Antirrhinum_australe</t>
  </si>
  <si>
    <t>Antirrhinum_australe_L84</t>
  </si>
  <si>
    <t>Antirrhinum_australe_L91_1</t>
  </si>
  <si>
    <t>Antirrhinum_australe_L91_2</t>
  </si>
  <si>
    <t>Antirrhinum_barrelieri</t>
  </si>
  <si>
    <t>Antirrhinum_barrelieri_L148</t>
  </si>
  <si>
    <t>Antirrhinum_barrelieri_L150_1</t>
  </si>
  <si>
    <t>Antirrhinum_barrelieri_L150_2</t>
  </si>
  <si>
    <t>Antirrhinum_barrelieri_L205_1</t>
  </si>
  <si>
    <t>Antirrhinum_barrelieri_L205_2</t>
  </si>
  <si>
    <t>Antirrhinum_boissieri</t>
  </si>
  <si>
    <t>Antirrhinum_boissieri_L18_1</t>
  </si>
  <si>
    <t>Antirrhinum_boissieri_L18_2</t>
  </si>
  <si>
    <t>Antirrhinum_boissieri_L104</t>
  </si>
  <si>
    <t>Antirrhinum_braun-blanquetii</t>
  </si>
  <si>
    <t>Antirrhinum_braun-blanquetii_E20</t>
  </si>
  <si>
    <t>Antirrhinum_charidemi</t>
  </si>
  <si>
    <t>Antirrhinum_charidemi_E23_1</t>
  </si>
  <si>
    <t>Antirrhinum_charidemi_E23_2</t>
  </si>
  <si>
    <t>Antirrhinum_cirrigherum</t>
  </si>
  <si>
    <t>Antirrhinum_cirrigherum_L114_1</t>
  </si>
  <si>
    <t>Antirrhinum_cirrigherum_L114_2</t>
  </si>
  <si>
    <t>Antirrhinum_graniticum</t>
  </si>
  <si>
    <t>Antirrhinum_graniticum_L67</t>
  </si>
  <si>
    <t>Antirrhinum_graniticum_L69_1</t>
  </si>
  <si>
    <t>Antirrhinum_graniticum_L69_2</t>
  </si>
  <si>
    <t>Antirrhinum_graniticum_L115_1</t>
  </si>
  <si>
    <t>Antirrhinum_graniticum_L119</t>
  </si>
  <si>
    <t>Antirrhinum_graniticum_L120</t>
  </si>
  <si>
    <t>Antirrhinum_grosii</t>
  </si>
  <si>
    <t>Antirrhinum_grosii_L175</t>
  </si>
  <si>
    <t>Antirrhinum_graniticum_L115_2</t>
  </si>
  <si>
    <t>Antirrhinum_hispanicum</t>
  </si>
  <si>
    <t>Antirrhinum_hispanicum_L132</t>
  </si>
  <si>
    <t>Antirrhinum_hispanicum_L140</t>
  </si>
  <si>
    <t>Antirrhinum_hispanicum_L207</t>
  </si>
  <si>
    <t>Antirrhinum_latifolium</t>
  </si>
  <si>
    <t>Antirrhinum_latifolium_Antirrhinum_1066</t>
  </si>
  <si>
    <t>Antirrhinum_latifolium_Antirrhinum_1045</t>
  </si>
  <si>
    <t>Antirrhinum_latifolium_Antirrhinum_1047</t>
  </si>
  <si>
    <t>Antirrhinum_latifolium_Antirrhinum_1056</t>
  </si>
  <si>
    <t>Antirrhinum_latifolium_Antirrhinum_1058</t>
  </si>
  <si>
    <t>Antirrhinum_latifolium_Antirrhinum_1072</t>
  </si>
  <si>
    <t>Antirrhinum_linkianum</t>
  </si>
  <si>
    <t>Antirrhinum_linkianum_L108</t>
  </si>
  <si>
    <t>Antirrhinum_linkianum_L110</t>
  </si>
  <si>
    <t>Antirrhinum_linkianum_L111</t>
  </si>
  <si>
    <t>Antirrhinum_linkianum_L112</t>
  </si>
  <si>
    <t>Antirrhinum_litigiosum</t>
  </si>
  <si>
    <t>Antirrhinum_litigiosum_L005</t>
  </si>
  <si>
    <t>Antirrhinum_litigiosum_L61</t>
  </si>
  <si>
    <t>Antirrhinum_litigiosum_L64</t>
  </si>
  <si>
    <t>Antirrhinum_litigiosum_L66</t>
  </si>
  <si>
    <t>Antirrhinum_litigiosum_L80</t>
  </si>
  <si>
    <t>Antirrhinum_lopesianum</t>
  </si>
  <si>
    <t>Antirrhinum_lopesianum_L74</t>
  </si>
  <si>
    <t>Antirrhinum_barrelieri_Morocco</t>
  </si>
  <si>
    <t>Antirrhinum_barrelieri_Morocco_L161_1</t>
  </si>
  <si>
    <t>Antirrhinum_barrelieri_Morocco_L161_2</t>
  </si>
  <si>
    <t>Antirrhinum_barrelieri_Morocco_L167</t>
  </si>
  <si>
    <t>Antirrhinum_meonanthum</t>
  </si>
  <si>
    <t>Antirrhinum_meonanthum_E48</t>
  </si>
  <si>
    <t>Antirrhinum_meonanthum_L118</t>
  </si>
  <si>
    <t>Antirrhinum_hispanicum_Morocco</t>
  </si>
  <si>
    <t>Antirrhinum_hispanicum_Morocco_L171</t>
  </si>
  <si>
    <t>Antirrhinum_hispanicum_Morocco_L172_1</t>
  </si>
  <si>
    <t>Antirrhinum_hispanicum_Morocco_L172_2</t>
  </si>
  <si>
    <t>Antirrhinum_microphyllum</t>
  </si>
  <si>
    <t>Antirrhinum_microphyllum_L72</t>
  </si>
  <si>
    <t>Antirrhinum_microphyllum_L73_1</t>
  </si>
  <si>
    <t>Antirrhinum_microphyllum_L73_2</t>
  </si>
  <si>
    <t>Antirrhinum_molle</t>
  </si>
  <si>
    <t>Antirrhinum_molle_E51</t>
  </si>
  <si>
    <t>Antirrhinum_molle_E54</t>
  </si>
  <si>
    <t>Antirrhinum_molle_E55</t>
  </si>
  <si>
    <t>Antirrhinum_molle_E56</t>
  </si>
  <si>
    <t>Antirrhinum_mollisimum</t>
  </si>
  <si>
    <t>Antirrhinum_mollisimum_L19</t>
  </si>
  <si>
    <t>Antirrhinum_mollisimum_L20</t>
  </si>
  <si>
    <t>Antirrhinum_mollisimum_L21</t>
  </si>
  <si>
    <t>Antirrhinum_pertegasii</t>
  </si>
  <si>
    <t>Antirrhinum_pertegasii_E65</t>
  </si>
  <si>
    <t>Antirrhinum_pseudo-majus</t>
  </si>
  <si>
    <t>Antirrhinum_pseudo-majus_L48</t>
  </si>
  <si>
    <t>Antirrhinum_pseudo-majus_L53</t>
  </si>
  <si>
    <t>Antirrhinum_pseudo-majus_L60</t>
  </si>
  <si>
    <t>Antirrhinum_pulverulentum</t>
  </si>
  <si>
    <t>Antirrhinum_pulverulentum_L68</t>
  </si>
  <si>
    <t>Antirrhinum_pulverulentum_L70</t>
  </si>
  <si>
    <t>Antirrhinum_pulverulentum_L78</t>
  </si>
  <si>
    <t>Antirrhinum_rupestre</t>
  </si>
  <si>
    <t>Antirrhinum_rupestre_L136_1</t>
  </si>
  <si>
    <t>Antirrhinum_rupestre_L136_2</t>
  </si>
  <si>
    <t>Antirrhinum_rupestre_L152</t>
  </si>
  <si>
    <t>Antirrhinum_sempervirens</t>
  </si>
  <si>
    <t>Antirrhinum_sempervirens_L50</t>
  </si>
  <si>
    <t>Antirrhinum_sempervirens_L52</t>
  </si>
  <si>
    <t>Antirrhinum_siculum</t>
  </si>
  <si>
    <t>Antirrhinum_siculum_Antirrhinum_1176</t>
  </si>
  <si>
    <t>Antirrhinum_siculum_E68</t>
  </si>
  <si>
    <t>Antirrhinum_siculum_L183</t>
  </si>
  <si>
    <t>Antirrhinum_siculum_UNK</t>
  </si>
  <si>
    <t>Antirrhinum_striatum</t>
  </si>
  <si>
    <t>Antirrhinum_striatum_E39</t>
  </si>
  <si>
    <t>Antirrhinum_striatum_L56</t>
  </si>
  <si>
    <t>Antirrhinum_striatum_L58</t>
  </si>
  <si>
    <t>Antirrhinum_tortuosum</t>
  </si>
  <si>
    <t>Antirrhinum_tortuosum_L81</t>
  </si>
  <si>
    <t>Antirrhinum_tortuosum_L93</t>
  </si>
  <si>
    <t>Antirrhinum_tortuosum_L100</t>
  </si>
  <si>
    <t>Antirrhinum_tortuosum_L102</t>
  </si>
  <si>
    <t>Antirrhinum_tortuosum_L106</t>
  </si>
  <si>
    <t>Antirrhinum_valentinum</t>
  </si>
  <si>
    <t>Antirrhinum_valentinum_Antirrhinum_1173</t>
  </si>
  <si>
    <t>sicA.1176B375-1</t>
  </si>
  <si>
    <t>latA.1066B292-1</t>
  </si>
  <si>
    <t>Total_length</t>
  </si>
  <si>
    <t>-</t>
  </si>
  <si>
    <t>Density_of_SSSNPs(/Mb)</t>
  </si>
  <si>
    <t>No</t>
  </si>
  <si>
    <t>Yes</t>
  </si>
  <si>
    <t>Number_of_SSSNPs_Random_label</t>
  </si>
  <si>
    <t>Note</t>
  </si>
  <si>
    <t>2 inds, high missing data</t>
  </si>
  <si>
    <t>2 inds from A. mollisimum assigned to this label and brought false positive</t>
  </si>
  <si>
    <t>1 SSSNP per x bp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</si>
</sst>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2"/>
      <color rgb="FF000000"/>
      <name val="Helvetica Neue"/>
      <family val="2"/>
    </font>
    <font>
      <sz val="12"/>
      <color rgb="FF000000"/>
      <name val="Helvetica"/>
      <family val="2"/>
    </font>
    <font>
      <b/>
      <sz val="12"/>
      <color rgb="FF000000"/>
      <name val="Helvetica"/>
      <family val="2"/>
    </font>
    <font>
      <b/>
      <sz val="11"/>
      <color rgb="FF000000"/>
      <name val="Helvetica"/>
      <family val="2"/>
    </font>
    <font>
      <sz val="13"/>
      <color rgb="FF000000"/>
      <name val="Helvetica Neue"/>
      <family val="2"/>
    </font>
    <font>
      <b/>
      <sz val="11"/>
      <color theme="1"/>
      <name val="Helvetica"/>
      <family val="2"/>
    </font>
    <font>
      <b/>
      <sz val="12"/>
      <color theme="1"/>
      <name val="Helvetica"/>
      <family val="2"/>
    </font>
    <font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/>
    <xf numFmtId="0" fontId="6" fillId="0" borderId="0" xfId="0" applyFont="1" applyAlignment="1">
      <alignment horizontal="center" vertical="center" wrapText="1"/>
    </xf>
    <xf numFmtId="1" fontId="6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2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3" fillId="0" borderId="0" xfId="0" applyNumberFormat="1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wrapText="1"/>
    </xf>
    <xf numFmtId="2" fontId="6" fillId="0" borderId="0" xfId="0" applyNumberFormat="1" applyFont="1" applyAlignment="1">
      <alignment horizontal="center" vertical="center" wrapText="1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0" xfId="0" applyNumberFormat="1"/>
    <xf numFmtId="1" fontId="3" fillId="0" borderId="0" xfId="0" applyNumberFormat="1" applyFont="1" applyAlignment="1">
      <alignment horizontal="center" vertical="center" wrapText="1"/>
    </xf>
    <xf numFmtId="1" fontId="0" fillId="0" borderId="0" xfId="0" applyNumberFormat="1"/>
    <xf numFmtId="0" fontId="8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onnections" Target="connection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selected_species" connectionId="3" xr16:uid="{FD591303-BE3C-CB45-879A-CC1CF665D897}" autoFormatId="16" applyNumberFormats="0" applyBorderFormats="0" applyFontFormats="1" applyPatternFormats="1" applyAlignmentFormats="0" applyWidthHeightFormats="0"/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D_to_scientific_name_1" connectionId="2" xr16:uid="{893E279C-5F9A-A94D-842F-E362E4CFA497}" autoFormatId="16" applyNumberFormats="0" applyBorderFormats="0" applyFontFormats="1" applyPatternFormats="1" applyAlignmentFormats="0" applyWidthHeightFormats="0"/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00" connectionId="1" xr16:uid="{1007B606-AFC0-9642-86DD-1C7A52B9AC05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2.xml"/><Relationship Id="rId1" Type="http://schemas.openxmlformats.org/officeDocument/2006/relationships/queryTable" Target="../queryTables/query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DE191-E5C2-3E4A-9F9C-8EC36BCB14D3}">
  <dimension ref="A1:B2"/>
  <sheetViews>
    <sheetView zoomScale="178" workbookViewId="0">
      <selection activeCell="A4" sqref="A4"/>
    </sheetView>
  </sheetViews>
  <sheetFormatPr baseColWidth="10" defaultRowHeight="16" x14ac:dyDescent="0.2"/>
  <cols>
    <col min="1" max="1" width="22.6640625" customWidth="1"/>
  </cols>
  <sheetData>
    <row r="1" spans="1:2" x14ac:dyDescent="0.2">
      <c r="A1" t="s">
        <v>33</v>
      </c>
    </row>
    <row r="2" spans="1:2" x14ac:dyDescent="0.2">
      <c r="A2" t="s">
        <v>328</v>
      </c>
      <c r="B2" s="1">
        <v>95324239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2BCAAD-3983-B444-B54B-978EA09A8876}">
  <dimension ref="A1:G87"/>
  <sheetViews>
    <sheetView zoomScale="125" workbookViewId="0">
      <selection activeCell="B8" sqref="B8"/>
    </sheetView>
  </sheetViews>
  <sheetFormatPr baseColWidth="10" defaultColWidth="29.83203125" defaultRowHeight="16" x14ac:dyDescent="0.2"/>
  <cols>
    <col min="1" max="1" width="29.83203125" style="6"/>
    <col min="2" max="2" width="13.6640625" style="6" customWidth="1"/>
    <col min="3" max="16384" width="29.83203125" style="6"/>
  </cols>
  <sheetData>
    <row r="1" spans="1:7" x14ac:dyDescent="0.2">
      <c r="A1" s="6" t="s">
        <v>208</v>
      </c>
      <c r="B1" s="6" t="s">
        <v>209</v>
      </c>
      <c r="D1" s="6" t="s">
        <v>210</v>
      </c>
      <c r="E1" s="6" t="s">
        <v>208</v>
      </c>
      <c r="F1" s="6" t="s">
        <v>211</v>
      </c>
    </row>
    <row r="2" spans="1:7" x14ac:dyDescent="0.2">
      <c r="A2" s="6" t="s">
        <v>212</v>
      </c>
      <c r="B2" s="6">
        <v>3</v>
      </c>
      <c r="D2" s="6" t="s">
        <v>38</v>
      </c>
      <c r="E2" s="6" t="s">
        <v>212</v>
      </c>
      <c r="F2" s="6" t="s">
        <v>39</v>
      </c>
      <c r="G2" s="6" t="s">
        <v>213</v>
      </c>
    </row>
    <row r="3" spans="1:7" x14ac:dyDescent="0.2">
      <c r="A3" s="6" t="s">
        <v>216</v>
      </c>
      <c r="B3" s="6">
        <v>5</v>
      </c>
      <c r="D3" s="6" t="s">
        <v>40</v>
      </c>
      <c r="E3" s="6" t="s">
        <v>212</v>
      </c>
      <c r="F3" s="6" t="s">
        <v>41</v>
      </c>
      <c r="G3" s="6" t="s">
        <v>214</v>
      </c>
    </row>
    <row r="4" spans="1:7" x14ac:dyDescent="0.2">
      <c r="A4" s="6" t="s">
        <v>268</v>
      </c>
      <c r="B4" s="6">
        <v>3</v>
      </c>
      <c r="D4" s="6" t="s">
        <v>42</v>
      </c>
      <c r="E4" s="6" t="s">
        <v>212</v>
      </c>
      <c r="F4" s="6" t="s">
        <v>43</v>
      </c>
      <c r="G4" s="6" t="s">
        <v>215</v>
      </c>
    </row>
    <row r="5" spans="1:7" x14ac:dyDescent="0.2">
      <c r="A5" s="6" t="s">
        <v>222</v>
      </c>
      <c r="B5" s="6">
        <v>3</v>
      </c>
      <c r="D5" s="6" t="s">
        <v>44</v>
      </c>
      <c r="E5" s="6" t="s">
        <v>216</v>
      </c>
      <c r="F5" s="6" t="s">
        <v>45</v>
      </c>
      <c r="G5" s="6" t="s">
        <v>217</v>
      </c>
    </row>
    <row r="6" spans="1:7" x14ac:dyDescent="0.2">
      <c r="A6" s="6" t="s">
        <v>226</v>
      </c>
      <c r="B6" s="6">
        <v>1</v>
      </c>
      <c r="D6" s="6" t="s">
        <v>46</v>
      </c>
      <c r="E6" s="6" t="s">
        <v>216</v>
      </c>
      <c r="F6" s="6" t="s">
        <v>47</v>
      </c>
      <c r="G6" s="6" t="s">
        <v>218</v>
      </c>
    </row>
    <row r="7" spans="1:7" x14ac:dyDescent="0.2">
      <c r="A7" s="6" t="s">
        <v>228</v>
      </c>
      <c r="B7" s="6">
        <v>2</v>
      </c>
      <c r="D7" s="6" t="s">
        <v>48</v>
      </c>
      <c r="E7" s="6" t="s">
        <v>216</v>
      </c>
      <c r="F7" s="6" t="s">
        <v>49</v>
      </c>
      <c r="G7" s="6" t="s">
        <v>219</v>
      </c>
    </row>
    <row r="8" spans="1:7" x14ac:dyDescent="0.2">
      <c r="A8" s="6" t="s">
        <v>231</v>
      </c>
      <c r="B8" s="6">
        <v>2</v>
      </c>
      <c r="D8" s="6" t="s">
        <v>50</v>
      </c>
      <c r="E8" s="6" t="s">
        <v>216</v>
      </c>
      <c r="F8" s="6" t="s">
        <v>51</v>
      </c>
      <c r="G8" s="6" t="s">
        <v>220</v>
      </c>
    </row>
    <row r="9" spans="1:7" x14ac:dyDescent="0.2">
      <c r="A9" s="6" t="s">
        <v>234</v>
      </c>
      <c r="B9" s="6">
        <v>7</v>
      </c>
      <c r="D9" s="6" t="s">
        <v>52</v>
      </c>
      <c r="E9" s="6" t="s">
        <v>216</v>
      </c>
      <c r="F9" s="6" t="s">
        <v>53</v>
      </c>
      <c r="G9" s="6" t="s">
        <v>221</v>
      </c>
    </row>
    <row r="10" spans="1:7" x14ac:dyDescent="0.2">
      <c r="A10" s="6" t="s">
        <v>241</v>
      </c>
      <c r="B10" s="6">
        <v>1</v>
      </c>
      <c r="D10" s="6" t="s">
        <v>54</v>
      </c>
      <c r="E10" s="6" t="s">
        <v>222</v>
      </c>
      <c r="F10" s="6" t="s">
        <v>55</v>
      </c>
      <c r="G10" s="6" t="s">
        <v>223</v>
      </c>
    </row>
    <row r="11" spans="1:7" x14ac:dyDescent="0.2">
      <c r="A11" s="6" t="s">
        <v>244</v>
      </c>
      <c r="B11" s="6">
        <v>3</v>
      </c>
      <c r="D11" s="6" t="s">
        <v>56</v>
      </c>
      <c r="E11" s="6" t="s">
        <v>222</v>
      </c>
      <c r="F11" s="6" t="s">
        <v>57</v>
      </c>
      <c r="G11" s="6" t="s">
        <v>224</v>
      </c>
    </row>
    <row r="12" spans="1:7" x14ac:dyDescent="0.2">
      <c r="A12" s="6" t="s">
        <v>275</v>
      </c>
      <c r="B12" s="6">
        <v>3</v>
      </c>
      <c r="D12" s="6" t="s">
        <v>58</v>
      </c>
      <c r="E12" s="6" t="s">
        <v>222</v>
      </c>
      <c r="F12" s="6" t="s">
        <v>59</v>
      </c>
      <c r="G12" s="6" t="s">
        <v>225</v>
      </c>
    </row>
    <row r="13" spans="1:7" x14ac:dyDescent="0.2">
      <c r="A13" s="6" t="s">
        <v>248</v>
      </c>
      <c r="B13" s="6">
        <v>6</v>
      </c>
      <c r="D13" s="6" t="s">
        <v>60</v>
      </c>
      <c r="E13" s="6" t="s">
        <v>226</v>
      </c>
      <c r="F13" s="6" t="s">
        <v>61</v>
      </c>
      <c r="G13" s="6" t="s">
        <v>227</v>
      </c>
    </row>
    <row r="14" spans="1:7" x14ac:dyDescent="0.2">
      <c r="A14" s="6" t="s">
        <v>255</v>
      </c>
      <c r="B14" s="6">
        <v>4</v>
      </c>
      <c r="D14" s="6" t="s">
        <v>62</v>
      </c>
      <c r="E14" s="6" t="s">
        <v>228</v>
      </c>
      <c r="F14" s="6" t="s">
        <v>63</v>
      </c>
      <c r="G14" s="6" t="s">
        <v>229</v>
      </c>
    </row>
    <row r="15" spans="1:7" x14ac:dyDescent="0.2">
      <c r="A15" s="6" t="s">
        <v>260</v>
      </c>
      <c r="B15" s="6">
        <v>5</v>
      </c>
      <c r="D15" s="6" t="s">
        <v>64</v>
      </c>
      <c r="E15" s="6" t="s">
        <v>228</v>
      </c>
      <c r="F15" s="6" t="s">
        <v>65</v>
      </c>
      <c r="G15" s="6" t="s">
        <v>230</v>
      </c>
    </row>
    <row r="16" spans="1:7" x14ac:dyDescent="0.2">
      <c r="A16" s="6" t="s">
        <v>266</v>
      </c>
      <c r="B16" s="6">
        <v>1</v>
      </c>
      <c r="D16" s="6" t="s">
        <v>66</v>
      </c>
      <c r="E16" s="6" t="s">
        <v>231</v>
      </c>
      <c r="F16" s="6" t="s">
        <v>67</v>
      </c>
      <c r="G16" s="6" t="s">
        <v>232</v>
      </c>
    </row>
    <row r="17" spans="1:7" x14ac:dyDescent="0.2">
      <c r="A17" s="6" t="s">
        <v>272</v>
      </c>
      <c r="B17" s="6">
        <v>2</v>
      </c>
      <c r="D17" s="6" t="s">
        <v>68</v>
      </c>
      <c r="E17" s="6" t="s">
        <v>231</v>
      </c>
      <c r="F17" s="6" t="s">
        <v>69</v>
      </c>
      <c r="G17" s="6" t="s">
        <v>233</v>
      </c>
    </row>
    <row r="18" spans="1:7" x14ac:dyDescent="0.2">
      <c r="A18" s="6" t="s">
        <v>279</v>
      </c>
      <c r="B18" s="6">
        <v>3</v>
      </c>
      <c r="D18" s="6" t="s">
        <v>70</v>
      </c>
      <c r="E18" s="6" t="s">
        <v>234</v>
      </c>
      <c r="F18" s="6" t="s">
        <v>71</v>
      </c>
      <c r="G18" s="6" t="s">
        <v>235</v>
      </c>
    </row>
    <row r="19" spans="1:7" x14ac:dyDescent="0.2">
      <c r="A19" s="6" t="s">
        <v>283</v>
      </c>
      <c r="B19" s="6">
        <v>4</v>
      </c>
      <c r="D19" s="6" t="s">
        <v>72</v>
      </c>
      <c r="E19" s="6" t="s">
        <v>234</v>
      </c>
      <c r="F19" s="6" t="s">
        <v>73</v>
      </c>
      <c r="G19" s="6" t="s">
        <v>236</v>
      </c>
    </row>
    <row r="20" spans="1:7" x14ac:dyDescent="0.2">
      <c r="A20" s="6" t="s">
        <v>288</v>
      </c>
      <c r="B20" s="6">
        <v>3</v>
      </c>
      <c r="D20" s="6" t="s">
        <v>74</v>
      </c>
      <c r="E20" s="6" t="s">
        <v>234</v>
      </c>
      <c r="F20" s="6" t="s">
        <v>75</v>
      </c>
      <c r="G20" s="6" t="s">
        <v>237</v>
      </c>
    </row>
    <row r="21" spans="1:7" x14ac:dyDescent="0.2">
      <c r="A21" s="6" t="s">
        <v>292</v>
      </c>
      <c r="B21" s="6">
        <v>1</v>
      </c>
      <c r="D21" s="6" t="s">
        <v>76</v>
      </c>
      <c r="E21" s="6" t="s">
        <v>234</v>
      </c>
      <c r="F21" s="6" t="s">
        <v>77</v>
      </c>
      <c r="G21" s="6" t="s">
        <v>238</v>
      </c>
    </row>
    <row r="22" spans="1:7" x14ac:dyDescent="0.2">
      <c r="A22" s="6" t="s">
        <v>294</v>
      </c>
      <c r="B22" s="6">
        <v>3</v>
      </c>
      <c r="D22" s="6" t="s">
        <v>78</v>
      </c>
      <c r="E22" s="6" t="s">
        <v>234</v>
      </c>
      <c r="F22" s="6" t="s">
        <v>79</v>
      </c>
      <c r="G22" s="6" t="s">
        <v>239</v>
      </c>
    </row>
    <row r="23" spans="1:7" x14ac:dyDescent="0.2">
      <c r="A23" s="6" t="s">
        <v>298</v>
      </c>
      <c r="B23" s="6">
        <v>3</v>
      </c>
      <c r="D23" s="6" t="s">
        <v>80</v>
      </c>
      <c r="E23" s="6" t="s">
        <v>234</v>
      </c>
      <c r="F23" s="6" t="s">
        <v>81</v>
      </c>
      <c r="G23" s="6" t="s">
        <v>240</v>
      </c>
    </row>
    <row r="24" spans="1:7" x14ac:dyDescent="0.2">
      <c r="A24" s="6" t="s">
        <v>302</v>
      </c>
      <c r="B24" s="6">
        <v>3</v>
      </c>
      <c r="D24" s="6" t="s">
        <v>82</v>
      </c>
      <c r="E24" s="6" t="s">
        <v>241</v>
      </c>
      <c r="F24" s="6" t="s">
        <v>83</v>
      </c>
      <c r="G24" s="6" t="s">
        <v>242</v>
      </c>
    </row>
    <row r="25" spans="1:7" x14ac:dyDescent="0.2">
      <c r="A25" s="6" t="s">
        <v>306</v>
      </c>
      <c r="B25" s="6">
        <v>2</v>
      </c>
      <c r="D25" s="6" t="s">
        <v>84</v>
      </c>
      <c r="E25" s="6" t="s">
        <v>234</v>
      </c>
      <c r="F25" s="6" t="s">
        <v>85</v>
      </c>
      <c r="G25" s="6" t="s">
        <v>243</v>
      </c>
    </row>
    <row r="26" spans="1:7" x14ac:dyDescent="0.2">
      <c r="A26" s="6" t="s">
        <v>309</v>
      </c>
      <c r="B26" s="6">
        <v>4</v>
      </c>
      <c r="D26" s="6" t="s">
        <v>86</v>
      </c>
      <c r="E26" s="6" t="s">
        <v>244</v>
      </c>
      <c r="F26" s="6" t="s">
        <v>87</v>
      </c>
      <c r="G26" s="6" t="s">
        <v>245</v>
      </c>
    </row>
    <row r="27" spans="1:7" x14ac:dyDescent="0.2">
      <c r="A27" s="6" t="s">
        <v>314</v>
      </c>
      <c r="B27" s="6">
        <v>3</v>
      </c>
      <c r="D27" s="6" t="s">
        <v>88</v>
      </c>
      <c r="E27" s="6" t="s">
        <v>244</v>
      </c>
      <c r="F27" s="6" t="s">
        <v>89</v>
      </c>
      <c r="G27" s="6" t="s">
        <v>246</v>
      </c>
    </row>
    <row r="28" spans="1:7" x14ac:dyDescent="0.2">
      <c r="A28" s="6" t="s">
        <v>318</v>
      </c>
      <c r="B28" s="6">
        <v>5</v>
      </c>
      <c r="D28" s="6" t="s">
        <v>90</v>
      </c>
      <c r="E28" s="6" t="s">
        <v>244</v>
      </c>
      <c r="F28" s="6" t="s">
        <v>91</v>
      </c>
      <c r="G28" s="6" t="s">
        <v>247</v>
      </c>
    </row>
    <row r="29" spans="1:7" x14ac:dyDescent="0.2">
      <c r="A29" s="6" t="s">
        <v>324</v>
      </c>
      <c r="B29" s="6">
        <v>1</v>
      </c>
      <c r="D29" s="6" t="s">
        <v>92</v>
      </c>
      <c r="E29" s="6" t="s">
        <v>248</v>
      </c>
      <c r="F29" s="6" t="s">
        <v>327</v>
      </c>
      <c r="G29" s="6" t="s">
        <v>249</v>
      </c>
    </row>
    <row r="30" spans="1:7" x14ac:dyDescent="0.2">
      <c r="D30" s="6" t="s">
        <v>93</v>
      </c>
      <c r="E30" s="6" t="s">
        <v>248</v>
      </c>
      <c r="F30" s="6" t="s">
        <v>94</v>
      </c>
      <c r="G30" s="6" t="s">
        <v>250</v>
      </c>
    </row>
    <row r="31" spans="1:7" x14ac:dyDescent="0.2">
      <c r="D31" s="6" t="s">
        <v>95</v>
      </c>
      <c r="E31" s="6" t="s">
        <v>248</v>
      </c>
      <c r="F31" s="6" t="s">
        <v>96</v>
      </c>
      <c r="G31" s="6" t="s">
        <v>251</v>
      </c>
    </row>
    <row r="32" spans="1:7" x14ac:dyDescent="0.2">
      <c r="D32" s="6" t="s">
        <v>97</v>
      </c>
      <c r="E32" s="6" t="s">
        <v>248</v>
      </c>
      <c r="F32" s="6" t="s">
        <v>98</v>
      </c>
      <c r="G32" s="6" t="s">
        <v>252</v>
      </c>
    </row>
    <row r="33" spans="4:7" x14ac:dyDescent="0.2">
      <c r="D33" s="6" t="s">
        <v>99</v>
      </c>
      <c r="E33" s="6" t="s">
        <v>248</v>
      </c>
      <c r="F33" s="6" t="s">
        <v>100</v>
      </c>
      <c r="G33" s="6" t="s">
        <v>253</v>
      </c>
    </row>
    <row r="34" spans="4:7" x14ac:dyDescent="0.2">
      <c r="D34" s="6" t="s">
        <v>101</v>
      </c>
      <c r="E34" s="6" t="s">
        <v>248</v>
      </c>
      <c r="F34" s="6" t="s">
        <v>102</v>
      </c>
      <c r="G34" s="6" t="s">
        <v>254</v>
      </c>
    </row>
    <row r="35" spans="4:7" x14ac:dyDescent="0.2">
      <c r="D35" s="6" t="s">
        <v>103</v>
      </c>
      <c r="E35" s="6" t="s">
        <v>255</v>
      </c>
      <c r="F35" s="6" t="s">
        <v>104</v>
      </c>
      <c r="G35" s="6" t="s">
        <v>256</v>
      </c>
    </row>
    <row r="36" spans="4:7" x14ac:dyDescent="0.2">
      <c r="D36" s="6" t="s">
        <v>105</v>
      </c>
      <c r="E36" s="6" t="s">
        <v>255</v>
      </c>
      <c r="F36" s="6" t="s">
        <v>106</v>
      </c>
      <c r="G36" s="6" t="s">
        <v>257</v>
      </c>
    </row>
    <row r="37" spans="4:7" x14ac:dyDescent="0.2">
      <c r="D37" s="6" t="s">
        <v>107</v>
      </c>
      <c r="E37" s="6" t="s">
        <v>255</v>
      </c>
      <c r="F37" s="6" t="s">
        <v>108</v>
      </c>
      <c r="G37" s="6" t="s">
        <v>258</v>
      </c>
    </row>
    <row r="38" spans="4:7" x14ac:dyDescent="0.2">
      <c r="D38" s="6" t="s">
        <v>109</v>
      </c>
      <c r="E38" s="6" t="s">
        <v>255</v>
      </c>
      <c r="F38" s="6" t="s">
        <v>110</v>
      </c>
      <c r="G38" s="6" t="s">
        <v>259</v>
      </c>
    </row>
    <row r="39" spans="4:7" x14ac:dyDescent="0.2">
      <c r="D39" s="6" t="s">
        <v>111</v>
      </c>
      <c r="E39" s="6" t="s">
        <v>260</v>
      </c>
      <c r="F39" s="6" t="s">
        <v>112</v>
      </c>
      <c r="G39" s="6" t="s">
        <v>261</v>
      </c>
    </row>
    <row r="40" spans="4:7" x14ac:dyDescent="0.2">
      <c r="D40" s="6" t="s">
        <v>113</v>
      </c>
      <c r="E40" s="6" t="s">
        <v>260</v>
      </c>
      <c r="F40" s="6" t="s">
        <v>114</v>
      </c>
      <c r="G40" s="6" t="s">
        <v>262</v>
      </c>
    </row>
    <row r="41" spans="4:7" x14ac:dyDescent="0.2">
      <c r="D41" s="6" t="s">
        <v>115</v>
      </c>
      <c r="E41" s="6" t="s">
        <v>260</v>
      </c>
      <c r="F41" s="6" t="s">
        <v>116</v>
      </c>
      <c r="G41" s="6" t="s">
        <v>263</v>
      </c>
    </row>
    <row r="42" spans="4:7" x14ac:dyDescent="0.2">
      <c r="D42" s="6" t="s">
        <v>117</v>
      </c>
      <c r="E42" s="6" t="s">
        <v>260</v>
      </c>
      <c r="F42" s="6" t="s">
        <v>118</v>
      </c>
      <c r="G42" s="6" t="s">
        <v>264</v>
      </c>
    </row>
    <row r="43" spans="4:7" x14ac:dyDescent="0.2">
      <c r="D43" s="6" t="s">
        <v>119</v>
      </c>
      <c r="E43" s="6" t="s">
        <v>260</v>
      </c>
      <c r="F43" s="6" t="s">
        <v>120</v>
      </c>
      <c r="G43" s="6" t="s">
        <v>265</v>
      </c>
    </row>
    <row r="44" spans="4:7" x14ac:dyDescent="0.2">
      <c r="D44" s="6" t="s">
        <v>121</v>
      </c>
      <c r="E44" s="6" t="s">
        <v>266</v>
      </c>
      <c r="F44" s="6" t="s">
        <v>122</v>
      </c>
      <c r="G44" s="6" t="s">
        <v>267</v>
      </c>
    </row>
    <row r="45" spans="4:7" x14ac:dyDescent="0.2">
      <c r="D45" s="6" t="s">
        <v>123</v>
      </c>
      <c r="E45" s="6" t="s">
        <v>268</v>
      </c>
      <c r="F45" s="6" t="s">
        <v>124</v>
      </c>
      <c r="G45" s="6" t="s">
        <v>269</v>
      </c>
    </row>
    <row r="46" spans="4:7" x14ac:dyDescent="0.2">
      <c r="D46" s="6" t="s">
        <v>125</v>
      </c>
      <c r="E46" s="6" t="s">
        <v>268</v>
      </c>
      <c r="F46" s="6" t="s">
        <v>126</v>
      </c>
      <c r="G46" s="6" t="s">
        <v>270</v>
      </c>
    </row>
    <row r="47" spans="4:7" x14ac:dyDescent="0.2">
      <c r="D47" s="6" t="s">
        <v>127</v>
      </c>
      <c r="E47" s="6" t="s">
        <v>268</v>
      </c>
      <c r="F47" s="6" t="s">
        <v>128</v>
      </c>
      <c r="G47" s="6" t="s">
        <v>271</v>
      </c>
    </row>
    <row r="48" spans="4:7" x14ac:dyDescent="0.2">
      <c r="D48" s="6" t="s">
        <v>129</v>
      </c>
      <c r="E48" s="6" t="s">
        <v>272</v>
      </c>
      <c r="F48" s="6" t="s">
        <v>130</v>
      </c>
      <c r="G48" s="6" t="s">
        <v>273</v>
      </c>
    </row>
    <row r="49" spans="4:7" x14ac:dyDescent="0.2">
      <c r="D49" s="6" t="s">
        <v>131</v>
      </c>
      <c r="E49" s="6" t="s">
        <v>272</v>
      </c>
      <c r="F49" s="6" t="s">
        <v>132</v>
      </c>
      <c r="G49" s="6" t="s">
        <v>274</v>
      </c>
    </row>
    <row r="50" spans="4:7" x14ac:dyDescent="0.2">
      <c r="D50" s="6" t="s">
        <v>133</v>
      </c>
      <c r="E50" s="6" t="s">
        <v>275</v>
      </c>
      <c r="F50" s="6" t="s">
        <v>134</v>
      </c>
      <c r="G50" s="6" t="s">
        <v>276</v>
      </c>
    </row>
    <row r="51" spans="4:7" x14ac:dyDescent="0.2">
      <c r="D51" s="6" t="s">
        <v>135</v>
      </c>
      <c r="E51" s="6" t="s">
        <v>275</v>
      </c>
      <c r="F51" s="6" t="s">
        <v>136</v>
      </c>
      <c r="G51" s="6" t="s">
        <v>277</v>
      </c>
    </row>
    <row r="52" spans="4:7" x14ac:dyDescent="0.2">
      <c r="D52" s="6" t="s">
        <v>137</v>
      </c>
      <c r="E52" s="6" t="s">
        <v>275</v>
      </c>
      <c r="F52" s="6" t="s">
        <v>138</v>
      </c>
      <c r="G52" s="6" t="s">
        <v>278</v>
      </c>
    </row>
    <row r="53" spans="4:7" x14ac:dyDescent="0.2">
      <c r="D53" s="6" t="s">
        <v>139</v>
      </c>
      <c r="E53" s="6" t="s">
        <v>279</v>
      </c>
      <c r="F53" s="6" t="s">
        <v>140</v>
      </c>
      <c r="G53" s="6" t="s">
        <v>280</v>
      </c>
    </row>
    <row r="54" spans="4:7" x14ac:dyDescent="0.2">
      <c r="D54" s="6" t="s">
        <v>141</v>
      </c>
      <c r="E54" s="6" t="s">
        <v>279</v>
      </c>
      <c r="F54" s="6" t="s">
        <v>142</v>
      </c>
      <c r="G54" s="6" t="s">
        <v>281</v>
      </c>
    </row>
    <row r="55" spans="4:7" x14ac:dyDescent="0.2">
      <c r="D55" s="6" t="s">
        <v>143</v>
      </c>
      <c r="E55" s="6" t="s">
        <v>279</v>
      </c>
      <c r="F55" s="6" t="s">
        <v>144</v>
      </c>
      <c r="G55" s="6" t="s">
        <v>282</v>
      </c>
    </row>
    <row r="56" spans="4:7" x14ac:dyDescent="0.2">
      <c r="D56" s="6" t="s">
        <v>145</v>
      </c>
      <c r="E56" s="6" t="s">
        <v>283</v>
      </c>
      <c r="F56" s="6" t="s">
        <v>146</v>
      </c>
      <c r="G56" s="6" t="s">
        <v>284</v>
      </c>
    </row>
    <row r="57" spans="4:7" x14ac:dyDescent="0.2">
      <c r="D57" s="6" t="s">
        <v>147</v>
      </c>
      <c r="E57" s="6" t="s">
        <v>283</v>
      </c>
      <c r="F57" s="6" t="s">
        <v>148</v>
      </c>
      <c r="G57" s="6" t="s">
        <v>285</v>
      </c>
    </row>
    <row r="58" spans="4:7" x14ac:dyDescent="0.2">
      <c r="D58" s="6" t="s">
        <v>149</v>
      </c>
      <c r="E58" s="6" t="s">
        <v>283</v>
      </c>
      <c r="F58" s="6" t="s">
        <v>150</v>
      </c>
      <c r="G58" s="6" t="s">
        <v>286</v>
      </c>
    </row>
    <row r="59" spans="4:7" x14ac:dyDescent="0.2">
      <c r="D59" s="6" t="s">
        <v>151</v>
      </c>
      <c r="E59" s="6" t="s">
        <v>283</v>
      </c>
      <c r="F59" s="6" t="s">
        <v>152</v>
      </c>
      <c r="G59" s="6" t="s">
        <v>287</v>
      </c>
    </row>
    <row r="60" spans="4:7" x14ac:dyDescent="0.2">
      <c r="D60" s="6" t="s">
        <v>153</v>
      </c>
      <c r="E60" s="6" t="s">
        <v>288</v>
      </c>
      <c r="F60" s="6" t="s">
        <v>154</v>
      </c>
      <c r="G60" s="6" t="s">
        <v>289</v>
      </c>
    </row>
    <row r="61" spans="4:7" x14ac:dyDescent="0.2">
      <c r="D61" s="6" t="s">
        <v>155</v>
      </c>
      <c r="E61" s="6" t="s">
        <v>288</v>
      </c>
      <c r="F61" s="6" t="s">
        <v>156</v>
      </c>
      <c r="G61" s="6" t="s">
        <v>290</v>
      </c>
    </row>
    <row r="62" spans="4:7" x14ac:dyDescent="0.2">
      <c r="D62" s="6" t="s">
        <v>157</v>
      </c>
      <c r="E62" s="6" t="s">
        <v>288</v>
      </c>
      <c r="F62" s="6" t="s">
        <v>158</v>
      </c>
      <c r="G62" s="6" t="s">
        <v>291</v>
      </c>
    </row>
    <row r="63" spans="4:7" x14ac:dyDescent="0.2">
      <c r="D63" s="6" t="s">
        <v>159</v>
      </c>
      <c r="E63" s="6" t="s">
        <v>292</v>
      </c>
      <c r="F63" s="6" t="s">
        <v>160</v>
      </c>
      <c r="G63" s="6" t="s">
        <v>293</v>
      </c>
    </row>
    <row r="64" spans="4:7" x14ac:dyDescent="0.2">
      <c r="D64" s="6" t="s">
        <v>161</v>
      </c>
      <c r="E64" s="6" t="s">
        <v>294</v>
      </c>
      <c r="F64" s="6" t="s">
        <v>162</v>
      </c>
      <c r="G64" s="6" t="s">
        <v>295</v>
      </c>
    </row>
    <row r="65" spans="4:7" x14ac:dyDescent="0.2">
      <c r="D65" s="6" t="s">
        <v>163</v>
      </c>
      <c r="E65" s="6" t="s">
        <v>294</v>
      </c>
      <c r="F65" s="6" t="s">
        <v>164</v>
      </c>
      <c r="G65" s="6" t="s">
        <v>296</v>
      </c>
    </row>
    <row r="66" spans="4:7" x14ac:dyDescent="0.2">
      <c r="D66" s="6" t="s">
        <v>165</v>
      </c>
      <c r="E66" s="6" t="s">
        <v>294</v>
      </c>
      <c r="F66" s="6" t="s">
        <v>166</v>
      </c>
      <c r="G66" s="6" t="s">
        <v>297</v>
      </c>
    </row>
    <row r="67" spans="4:7" x14ac:dyDescent="0.2">
      <c r="D67" s="6" t="s">
        <v>167</v>
      </c>
      <c r="E67" s="6" t="s">
        <v>298</v>
      </c>
      <c r="F67" s="6" t="s">
        <v>168</v>
      </c>
      <c r="G67" s="6" t="s">
        <v>299</v>
      </c>
    </row>
    <row r="68" spans="4:7" x14ac:dyDescent="0.2">
      <c r="D68" s="6" t="s">
        <v>169</v>
      </c>
      <c r="E68" s="6" t="s">
        <v>298</v>
      </c>
      <c r="F68" s="6" t="s">
        <v>170</v>
      </c>
      <c r="G68" s="6" t="s">
        <v>300</v>
      </c>
    </row>
    <row r="69" spans="4:7" x14ac:dyDescent="0.2">
      <c r="D69" s="6" t="s">
        <v>171</v>
      </c>
      <c r="E69" s="6" t="s">
        <v>298</v>
      </c>
      <c r="F69" s="6" t="s">
        <v>172</v>
      </c>
      <c r="G69" s="6" t="s">
        <v>301</v>
      </c>
    </row>
    <row r="70" spans="4:7" x14ac:dyDescent="0.2">
      <c r="D70" s="6" t="s">
        <v>173</v>
      </c>
      <c r="E70" s="6" t="s">
        <v>302</v>
      </c>
      <c r="F70" s="6" t="s">
        <v>174</v>
      </c>
      <c r="G70" s="6" t="s">
        <v>303</v>
      </c>
    </row>
    <row r="71" spans="4:7" x14ac:dyDescent="0.2">
      <c r="D71" s="6" t="s">
        <v>175</v>
      </c>
      <c r="E71" s="6" t="s">
        <v>302</v>
      </c>
      <c r="F71" s="6" t="s">
        <v>176</v>
      </c>
      <c r="G71" s="6" t="s">
        <v>304</v>
      </c>
    </row>
    <row r="72" spans="4:7" x14ac:dyDescent="0.2">
      <c r="D72" s="6" t="s">
        <v>177</v>
      </c>
      <c r="E72" s="6" t="s">
        <v>302</v>
      </c>
      <c r="F72" s="6" t="s">
        <v>178</v>
      </c>
      <c r="G72" s="6" t="s">
        <v>305</v>
      </c>
    </row>
    <row r="73" spans="4:7" x14ac:dyDescent="0.2">
      <c r="D73" s="6" t="s">
        <v>179</v>
      </c>
      <c r="E73" s="6" t="s">
        <v>306</v>
      </c>
      <c r="F73" s="6" t="s">
        <v>180</v>
      </c>
      <c r="G73" s="6" t="s">
        <v>307</v>
      </c>
    </row>
    <row r="74" spans="4:7" x14ac:dyDescent="0.2">
      <c r="D74" s="6" t="s">
        <v>181</v>
      </c>
      <c r="E74" s="6" t="s">
        <v>306</v>
      </c>
      <c r="F74" s="6" t="s">
        <v>182</v>
      </c>
      <c r="G74" s="6" t="s">
        <v>308</v>
      </c>
    </row>
    <row r="75" spans="4:7" x14ac:dyDescent="0.2">
      <c r="D75" s="6" t="s">
        <v>183</v>
      </c>
      <c r="E75" s="6" t="s">
        <v>309</v>
      </c>
      <c r="F75" s="6" t="s">
        <v>326</v>
      </c>
      <c r="G75" s="6" t="s">
        <v>310</v>
      </c>
    </row>
    <row r="76" spans="4:7" x14ac:dyDescent="0.2">
      <c r="D76" s="6" t="s">
        <v>184</v>
      </c>
      <c r="E76" s="6" t="s">
        <v>309</v>
      </c>
      <c r="F76" s="6" t="s">
        <v>185</v>
      </c>
      <c r="G76" s="6" t="s">
        <v>311</v>
      </c>
    </row>
    <row r="77" spans="4:7" x14ac:dyDescent="0.2">
      <c r="D77" s="6" t="s">
        <v>186</v>
      </c>
      <c r="E77" s="6" t="s">
        <v>309</v>
      </c>
      <c r="F77" s="6" t="s">
        <v>187</v>
      </c>
      <c r="G77" s="6" t="s">
        <v>312</v>
      </c>
    </row>
    <row r="78" spans="4:7" x14ac:dyDescent="0.2">
      <c r="D78" s="6" t="s">
        <v>188</v>
      </c>
      <c r="E78" s="6" t="s">
        <v>309</v>
      </c>
      <c r="F78" s="6" t="s">
        <v>189</v>
      </c>
      <c r="G78" s="6" t="s">
        <v>313</v>
      </c>
    </row>
    <row r="79" spans="4:7" x14ac:dyDescent="0.2">
      <c r="D79" s="6" t="s">
        <v>190</v>
      </c>
      <c r="E79" s="6" t="s">
        <v>314</v>
      </c>
      <c r="F79" s="6" t="s">
        <v>191</v>
      </c>
      <c r="G79" s="6" t="s">
        <v>315</v>
      </c>
    </row>
    <row r="80" spans="4:7" x14ac:dyDescent="0.2">
      <c r="D80" s="6" t="s">
        <v>192</v>
      </c>
      <c r="E80" s="6" t="s">
        <v>314</v>
      </c>
      <c r="F80" s="6" t="s">
        <v>193</v>
      </c>
      <c r="G80" s="6" t="s">
        <v>316</v>
      </c>
    </row>
    <row r="81" spans="4:7" x14ac:dyDescent="0.2">
      <c r="D81" s="6" t="s">
        <v>194</v>
      </c>
      <c r="E81" s="6" t="s">
        <v>314</v>
      </c>
      <c r="F81" s="6" t="s">
        <v>195</v>
      </c>
      <c r="G81" s="6" t="s">
        <v>317</v>
      </c>
    </row>
    <row r="82" spans="4:7" x14ac:dyDescent="0.2">
      <c r="D82" s="6" t="s">
        <v>196</v>
      </c>
      <c r="E82" s="6" t="s">
        <v>318</v>
      </c>
      <c r="F82" s="6" t="s">
        <v>197</v>
      </c>
      <c r="G82" s="6" t="s">
        <v>319</v>
      </c>
    </row>
    <row r="83" spans="4:7" x14ac:dyDescent="0.2">
      <c r="D83" s="6" t="s">
        <v>198</v>
      </c>
      <c r="E83" s="6" t="s">
        <v>318</v>
      </c>
      <c r="F83" s="6" t="s">
        <v>199</v>
      </c>
      <c r="G83" s="6" t="s">
        <v>320</v>
      </c>
    </row>
    <row r="84" spans="4:7" x14ac:dyDescent="0.2">
      <c r="D84" s="6" t="s">
        <v>200</v>
      </c>
      <c r="E84" s="6" t="s">
        <v>318</v>
      </c>
      <c r="F84" s="6" t="s">
        <v>201</v>
      </c>
      <c r="G84" s="6" t="s">
        <v>321</v>
      </c>
    </row>
    <row r="85" spans="4:7" x14ac:dyDescent="0.2">
      <c r="D85" s="6" t="s">
        <v>202</v>
      </c>
      <c r="E85" s="6" t="s">
        <v>318</v>
      </c>
      <c r="F85" s="6" t="s">
        <v>203</v>
      </c>
      <c r="G85" s="6" t="s">
        <v>322</v>
      </c>
    </row>
    <row r="86" spans="4:7" x14ac:dyDescent="0.2">
      <c r="D86" s="6" t="s">
        <v>204</v>
      </c>
      <c r="E86" s="6" t="s">
        <v>318</v>
      </c>
      <c r="F86" s="6" t="s">
        <v>205</v>
      </c>
      <c r="G86" s="6" t="s">
        <v>323</v>
      </c>
    </row>
    <row r="87" spans="4:7" x14ac:dyDescent="0.2">
      <c r="D87" s="6" t="s">
        <v>206</v>
      </c>
      <c r="E87" s="6" t="s">
        <v>324</v>
      </c>
      <c r="F87" s="6" t="s">
        <v>207</v>
      </c>
      <c r="G87" s="6" t="s">
        <v>325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FDD53E-1282-9242-82EC-31A2EF676E36}">
  <dimension ref="A1:I24"/>
  <sheetViews>
    <sheetView workbookViewId="0">
      <selection activeCell="F2" sqref="F2:F24"/>
    </sheetView>
  </sheetViews>
  <sheetFormatPr baseColWidth="10" defaultRowHeight="16" x14ac:dyDescent="0.2"/>
  <cols>
    <col min="1" max="1" width="24.5" style="6" customWidth="1"/>
    <col min="2" max="2" width="11.5" style="6" customWidth="1"/>
    <col min="3" max="3" width="12.1640625" style="6" customWidth="1"/>
    <col min="4" max="8" width="10.83203125" style="6"/>
    <col min="9" max="9" width="10.83203125" style="17"/>
    <col min="10" max="16384" width="10.83203125" style="6"/>
  </cols>
  <sheetData>
    <row r="1" spans="1:9" ht="64" x14ac:dyDescent="0.2">
      <c r="A1" s="2" t="s">
        <v>0</v>
      </c>
      <c r="B1" s="3" t="s">
        <v>1</v>
      </c>
      <c r="C1" s="3" t="s">
        <v>4</v>
      </c>
      <c r="D1" s="3" t="s">
        <v>3</v>
      </c>
      <c r="E1" s="3" t="s">
        <v>31</v>
      </c>
      <c r="F1" s="4" t="s">
        <v>2</v>
      </c>
      <c r="G1" s="5" t="s">
        <v>32</v>
      </c>
      <c r="H1" s="2" t="s">
        <v>5</v>
      </c>
      <c r="I1" s="15" t="s">
        <v>34</v>
      </c>
    </row>
    <row r="2" spans="1:9" ht="17" x14ac:dyDescent="0.2">
      <c r="A2" s="7" t="s">
        <v>13</v>
      </c>
      <c r="B2" s="8">
        <v>3</v>
      </c>
      <c r="C2" s="7">
        <v>852</v>
      </c>
      <c r="D2" s="7">
        <v>645</v>
      </c>
      <c r="E2" s="7">
        <v>207</v>
      </c>
      <c r="F2" s="9" t="s">
        <v>7</v>
      </c>
      <c r="G2" s="7">
        <v>2.5999999999999999E-2</v>
      </c>
      <c r="H2" s="7">
        <v>880905</v>
      </c>
      <c r="I2" s="16">
        <f t="shared" ref="I2:I24" si="0">D2/H2*1000</f>
        <v>0.73220154273162263</v>
      </c>
    </row>
    <row r="3" spans="1:9" x14ac:dyDescent="0.2">
      <c r="A3" s="7" t="s">
        <v>8</v>
      </c>
      <c r="B3" s="8">
        <v>5</v>
      </c>
      <c r="C3" s="7">
        <v>284</v>
      </c>
      <c r="D3" s="7">
        <v>266</v>
      </c>
      <c r="E3" s="7">
        <v>18</v>
      </c>
      <c r="F3" s="8" t="s">
        <v>9</v>
      </c>
      <c r="G3" s="7">
        <v>8.0000000000000002E-3</v>
      </c>
      <c r="H3" s="7">
        <v>1446692</v>
      </c>
      <c r="I3" s="16">
        <f t="shared" si="0"/>
        <v>0.18386774793805452</v>
      </c>
    </row>
    <row r="4" spans="1:9" ht="17" x14ac:dyDescent="0.2">
      <c r="A4" s="7" t="s">
        <v>14</v>
      </c>
      <c r="B4" s="8">
        <v>3</v>
      </c>
      <c r="C4" s="7">
        <v>963</v>
      </c>
      <c r="D4" s="7">
        <v>918</v>
      </c>
      <c r="E4" s="7">
        <v>45</v>
      </c>
      <c r="F4" s="9" t="s">
        <v>7</v>
      </c>
      <c r="G4" s="7">
        <v>3.1E-2</v>
      </c>
      <c r="H4" s="7">
        <v>1466018</v>
      </c>
      <c r="I4" s="16">
        <f t="shared" si="0"/>
        <v>0.62618603591497513</v>
      </c>
    </row>
    <row r="5" spans="1:9" x14ac:dyDescent="0.2">
      <c r="A5" s="7" t="s">
        <v>15</v>
      </c>
      <c r="B5" s="8">
        <v>3</v>
      </c>
      <c r="C5" s="7">
        <v>1321</v>
      </c>
      <c r="D5" s="7">
        <v>1156</v>
      </c>
      <c r="E5" s="7">
        <v>165</v>
      </c>
      <c r="F5" s="8" t="s">
        <v>9</v>
      </c>
      <c r="G5" s="7">
        <v>4.3999999999999997E-2</v>
      </c>
      <c r="H5" s="7">
        <v>1336722</v>
      </c>
      <c r="I5" s="16">
        <f t="shared" si="0"/>
        <v>0.86480210544900138</v>
      </c>
    </row>
    <row r="6" spans="1:9" x14ac:dyDescent="0.2">
      <c r="A6" s="7" t="s">
        <v>23</v>
      </c>
      <c r="B6" s="8">
        <v>2</v>
      </c>
      <c r="C6" s="7">
        <v>7397</v>
      </c>
      <c r="D6" s="7">
        <v>6997</v>
      </c>
      <c r="E6" s="7">
        <v>400</v>
      </c>
      <c r="F6" s="8" t="s">
        <v>9</v>
      </c>
      <c r="G6" s="7">
        <v>0.29499999999999998</v>
      </c>
      <c r="H6" s="7">
        <v>1326211</v>
      </c>
      <c r="I6" s="16">
        <f t="shared" si="0"/>
        <v>5.2759327135727272</v>
      </c>
    </row>
    <row r="7" spans="1:9" x14ac:dyDescent="0.2">
      <c r="A7" s="7" t="s">
        <v>25</v>
      </c>
      <c r="B7" s="8">
        <v>2</v>
      </c>
      <c r="C7" s="7">
        <v>9139</v>
      </c>
      <c r="D7" s="7">
        <v>8452</v>
      </c>
      <c r="E7" s="7">
        <v>687</v>
      </c>
      <c r="F7" s="8" t="s">
        <v>9</v>
      </c>
      <c r="G7" s="7">
        <v>0.32400000000000001</v>
      </c>
      <c r="H7" s="7">
        <v>835087</v>
      </c>
      <c r="I7" s="16">
        <f t="shared" si="0"/>
        <v>10.121101154729987</v>
      </c>
    </row>
    <row r="8" spans="1:9" x14ac:dyDescent="0.2">
      <c r="A8" s="7" t="s">
        <v>11</v>
      </c>
      <c r="B8" s="8">
        <v>7</v>
      </c>
      <c r="C8" s="7">
        <v>443</v>
      </c>
      <c r="D8" s="7">
        <v>312</v>
      </c>
      <c r="E8" s="7">
        <v>131</v>
      </c>
      <c r="F8" s="8" t="s">
        <v>9</v>
      </c>
      <c r="G8" s="7">
        <v>0.01</v>
      </c>
      <c r="H8" s="7">
        <v>938783</v>
      </c>
      <c r="I8" s="16">
        <f t="shared" si="0"/>
        <v>0.3323451745504552</v>
      </c>
    </row>
    <row r="9" spans="1:9" ht="17" x14ac:dyDescent="0.2">
      <c r="A9" s="7" t="s">
        <v>10</v>
      </c>
      <c r="B9" s="8">
        <v>3</v>
      </c>
      <c r="C9" s="7">
        <v>303</v>
      </c>
      <c r="D9" s="7">
        <v>278</v>
      </c>
      <c r="E9" s="7">
        <v>25</v>
      </c>
      <c r="F9" s="9" t="s">
        <v>7</v>
      </c>
      <c r="G9" s="7">
        <v>8.9999999999999993E-3</v>
      </c>
      <c r="H9" s="7">
        <v>1371378</v>
      </c>
      <c r="I9" s="16">
        <f t="shared" si="0"/>
        <v>0.20271580847877096</v>
      </c>
    </row>
    <row r="10" spans="1:9" x14ac:dyDescent="0.2">
      <c r="A10" s="7" t="s">
        <v>20</v>
      </c>
      <c r="B10" s="8">
        <v>3</v>
      </c>
      <c r="C10" s="7">
        <v>3483</v>
      </c>
      <c r="D10" s="7">
        <v>3288</v>
      </c>
      <c r="E10" s="7">
        <v>195</v>
      </c>
      <c r="F10" s="8" t="s">
        <v>9</v>
      </c>
      <c r="G10" s="7">
        <v>0.11</v>
      </c>
      <c r="H10" s="7">
        <v>877180</v>
      </c>
      <c r="I10" s="16">
        <f t="shared" si="0"/>
        <v>3.7483754759570442</v>
      </c>
    </row>
    <row r="11" spans="1:9" x14ac:dyDescent="0.2">
      <c r="A11" s="7" t="s">
        <v>27</v>
      </c>
      <c r="B11" s="8">
        <v>6</v>
      </c>
      <c r="C11" s="7">
        <v>14109</v>
      </c>
      <c r="D11" s="7">
        <v>10973</v>
      </c>
      <c r="E11" s="7">
        <v>3136</v>
      </c>
      <c r="F11" s="8" t="s">
        <v>9</v>
      </c>
      <c r="G11" s="7">
        <v>0.36199999999999999</v>
      </c>
      <c r="H11" s="7">
        <v>623091</v>
      </c>
      <c r="I11" s="16">
        <f t="shared" si="0"/>
        <v>17.610589785440649</v>
      </c>
    </row>
    <row r="12" spans="1:9" ht="17" x14ac:dyDescent="0.2">
      <c r="A12" s="7" t="s">
        <v>17</v>
      </c>
      <c r="B12" s="8">
        <v>4</v>
      </c>
      <c r="C12" s="7">
        <v>1637</v>
      </c>
      <c r="D12" s="7">
        <v>1539</v>
      </c>
      <c r="E12" s="7">
        <v>98</v>
      </c>
      <c r="F12" s="9" t="s">
        <v>7</v>
      </c>
      <c r="G12" s="7">
        <v>5.1999999999999998E-2</v>
      </c>
      <c r="H12" s="7">
        <v>1384836</v>
      </c>
      <c r="I12" s="16">
        <f t="shared" si="0"/>
        <v>1.1113229292132787</v>
      </c>
    </row>
    <row r="13" spans="1:9" ht="17" x14ac:dyDescent="0.2">
      <c r="A13" s="7" t="s">
        <v>16</v>
      </c>
      <c r="B13" s="8">
        <v>5</v>
      </c>
      <c r="C13" s="7">
        <v>1719</v>
      </c>
      <c r="D13" s="7">
        <v>1411</v>
      </c>
      <c r="E13" s="7">
        <v>308</v>
      </c>
      <c r="F13" s="9" t="s">
        <v>7</v>
      </c>
      <c r="G13" s="7">
        <v>4.5999999999999999E-2</v>
      </c>
      <c r="H13" s="7">
        <v>1346562</v>
      </c>
      <c r="I13" s="16">
        <f t="shared" si="0"/>
        <v>1.0478537193237296</v>
      </c>
    </row>
    <row r="14" spans="1:9" ht="17" x14ac:dyDescent="0.2">
      <c r="A14" s="7" t="s">
        <v>22</v>
      </c>
      <c r="B14" s="8">
        <v>2</v>
      </c>
      <c r="C14" s="7">
        <v>7024</v>
      </c>
      <c r="D14" s="7">
        <v>6746</v>
      </c>
      <c r="E14" s="7">
        <v>278</v>
      </c>
      <c r="F14" s="9" t="s">
        <v>7</v>
      </c>
      <c r="G14" s="7">
        <v>0.26100000000000001</v>
      </c>
      <c r="H14" s="7">
        <v>1298686</v>
      </c>
      <c r="I14" s="16">
        <f t="shared" si="0"/>
        <v>5.1944811909884301</v>
      </c>
    </row>
    <row r="15" spans="1:9" x14ac:dyDescent="0.2">
      <c r="A15" s="7" t="s">
        <v>26</v>
      </c>
      <c r="B15" s="8">
        <v>3</v>
      </c>
      <c r="C15" s="7">
        <v>10748</v>
      </c>
      <c r="D15" s="7">
        <v>10451</v>
      </c>
      <c r="E15" s="7">
        <v>297</v>
      </c>
      <c r="F15" s="8" t="s">
        <v>9</v>
      </c>
      <c r="G15" s="7">
        <v>0.36399999999999999</v>
      </c>
      <c r="H15" s="7">
        <v>1235611</v>
      </c>
      <c r="I15" s="16">
        <f t="shared" si="0"/>
        <v>8.458163612981755</v>
      </c>
    </row>
    <row r="16" spans="1:9" x14ac:dyDescent="0.2">
      <c r="A16" s="7" t="s">
        <v>29</v>
      </c>
      <c r="B16" s="8">
        <v>4</v>
      </c>
      <c r="C16" s="7">
        <v>23385</v>
      </c>
      <c r="D16" s="7">
        <v>22715</v>
      </c>
      <c r="E16" s="7">
        <v>670</v>
      </c>
      <c r="F16" s="8" t="s">
        <v>9</v>
      </c>
      <c r="G16" s="7">
        <v>0.76700000000000002</v>
      </c>
      <c r="H16" s="7">
        <v>999927</v>
      </c>
      <c r="I16" s="16">
        <f t="shared" si="0"/>
        <v>22.716658316057075</v>
      </c>
    </row>
    <row r="17" spans="1:9" x14ac:dyDescent="0.2">
      <c r="A17" s="7" t="s">
        <v>21</v>
      </c>
      <c r="B17" s="8">
        <v>3</v>
      </c>
      <c r="C17" s="7">
        <v>6408</v>
      </c>
      <c r="D17" s="7">
        <v>6131</v>
      </c>
      <c r="E17" s="7">
        <v>277</v>
      </c>
      <c r="F17" s="8" t="s">
        <v>9</v>
      </c>
      <c r="G17" s="7">
        <v>0.215</v>
      </c>
      <c r="H17" s="7">
        <v>1273305</v>
      </c>
      <c r="I17" s="16">
        <f t="shared" si="0"/>
        <v>4.8150286066574779</v>
      </c>
    </row>
    <row r="18" spans="1:9" ht="17" x14ac:dyDescent="0.2">
      <c r="A18" s="7" t="s">
        <v>18</v>
      </c>
      <c r="B18" s="8">
        <v>3</v>
      </c>
      <c r="C18" s="7">
        <v>1725</v>
      </c>
      <c r="D18" s="7">
        <v>1572</v>
      </c>
      <c r="E18" s="7">
        <v>153</v>
      </c>
      <c r="F18" s="9" t="s">
        <v>7</v>
      </c>
      <c r="G18" s="7">
        <v>5.2999999999999999E-2</v>
      </c>
      <c r="H18" s="7">
        <v>1353588</v>
      </c>
      <c r="I18" s="16">
        <f t="shared" si="0"/>
        <v>1.1613578134557929</v>
      </c>
    </row>
    <row r="19" spans="1:9" x14ac:dyDescent="0.2">
      <c r="A19" s="7" t="s">
        <v>24</v>
      </c>
      <c r="B19" s="8">
        <v>3</v>
      </c>
      <c r="C19" s="7">
        <v>8111</v>
      </c>
      <c r="D19" s="7">
        <v>7798</v>
      </c>
      <c r="E19" s="7">
        <v>313</v>
      </c>
      <c r="F19" s="8" t="s">
        <v>9</v>
      </c>
      <c r="G19" s="7">
        <v>0.29899999999999999</v>
      </c>
      <c r="H19" s="7">
        <v>1232064</v>
      </c>
      <c r="I19" s="16">
        <f t="shared" si="0"/>
        <v>6.3292166640693992</v>
      </c>
    </row>
    <row r="20" spans="1:9" ht="17" x14ac:dyDescent="0.2">
      <c r="A20" s="7" t="s">
        <v>6</v>
      </c>
      <c r="B20" s="8">
        <v>3</v>
      </c>
      <c r="C20" s="7">
        <v>273</v>
      </c>
      <c r="D20" s="7">
        <v>248</v>
      </c>
      <c r="E20" s="7">
        <v>25</v>
      </c>
      <c r="F20" s="9" t="s">
        <v>7</v>
      </c>
      <c r="G20" s="7">
        <v>8.0000000000000002E-3</v>
      </c>
      <c r="H20" s="7">
        <v>695139</v>
      </c>
      <c r="I20" s="16">
        <f t="shared" si="0"/>
        <v>0.35676317973815308</v>
      </c>
    </row>
    <row r="21" spans="1:9" x14ac:dyDescent="0.2">
      <c r="A21" s="7" t="s">
        <v>28</v>
      </c>
      <c r="B21" s="8">
        <v>2</v>
      </c>
      <c r="C21" s="7">
        <v>19761</v>
      </c>
      <c r="D21" s="7">
        <v>18870</v>
      </c>
      <c r="E21" s="7">
        <v>891</v>
      </c>
      <c r="F21" s="8" t="s">
        <v>9</v>
      </c>
      <c r="G21" s="7">
        <v>0.83499999999999996</v>
      </c>
      <c r="H21" s="7">
        <v>1026284</v>
      </c>
      <c r="I21" s="16">
        <f t="shared" si="0"/>
        <v>18.386723363123657</v>
      </c>
    </row>
    <row r="22" spans="1:9" x14ac:dyDescent="0.2">
      <c r="A22" s="7" t="s">
        <v>30</v>
      </c>
      <c r="B22" s="8">
        <v>4</v>
      </c>
      <c r="C22" s="7">
        <v>47621</v>
      </c>
      <c r="D22" s="7">
        <v>46037</v>
      </c>
      <c r="E22" s="7">
        <v>1584</v>
      </c>
      <c r="F22" s="8" t="s">
        <v>9</v>
      </c>
      <c r="G22" s="7">
        <v>1.8320000000000001</v>
      </c>
      <c r="H22" s="7">
        <v>1271618</v>
      </c>
      <c r="I22" s="16">
        <f t="shared" si="0"/>
        <v>36.203482492383721</v>
      </c>
    </row>
    <row r="23" spans="1:9" ht="17" x14ac:dyDescent="0.2">
      <c r="A23" s="7" t="s">
        <v>19</v>
      </c>
      <c r="B23" s="8">
        <v>3</v>
      </c>
      <c r="C23" s="7">
        <v>1972</v>
      </c>
      <c r="D23" s="7">
        <v>1756</v>
      </c>
      <c r="E23" s="7">
        <v>216</v>
      </c>
      <c r="F23" s="9" t="s">
        <v>7</v>
      </c>
      <c r="G23" s="7">
        <v>6.6000000000000003E-2</v>
      </c>
      <c r="H23" s="7">
        <v>1380874</v>
      </c>
      <c r="I23" s="16">
        <f t="shared" si="0"/>
        <v>1.2716583844724427</v>
      </c>
    </row>
    <row r="24" spans="1:9" ht="17" x14ac:dyDescent="0.2">
      <c r="A24" s="7" t="s">
        <v>12</v>
      </c>
      <c r="B24" s="8">
        <v>5</v>
      </c>
      <c r="C24" s="7">
        <v>512</v>
      </c>
      <c r="D24" s="7">
        <v>451</v>
      </c>
      <c r="E24" s="7">
        <v>61</v>
      </c>
      <c r="F24" s="9" t="s">
        <v>7</v>
      </c>
      <c r="G24" s="7">
        <v>1.4999999999999999E-2</v>
      </c>
      <c r="H24" s="7">
        <v>624664</v>
      </c>
      <c r="I24" s="16">
        <f t="shared" si="0"/>
        <v>0.72198814082450724</v>
      </c>
    </row>
  </sheetData>
  <sortState xmlns:xlrd2="http://schemas.microsoft.com/office/spreadsheetml/2017/richdata2" ref="A2:I24">
    <sortCondition ref="A1:A24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C963C2-2AFF-B64F-BA88-4714FAEDE613}">
  <dimension ref="A1:L24"/>
  <sheetViews>
    <sheetView zoomScale="150" workbookViewId="0">
      <pane xSplit="1" ySplit="1" topLeftCell="B2" activePane="bottomRight" state="frozenSplit"/>
      <selection pane="topRight" activeCell="B1" sqref="B1"/>
      <selection pane="bottomLeft" activeCell="A2" sqref="A2"/>
      <selection pane="bottomRight" activeCell="F15" sqref="F15"/>
    </sheetView>
  </sheetViews>
  <sheetFormatPr baseColWidth="10" defaultRowHeight="16" x14ac:dyDescent="0.2"/>
  <cols>
    <col min="1" max="1" width="24.5" customWidth="1"/>
    <col min="2" max="2" width="11.5" customWidth="1"/>
    <col min="3" max="3" width="12.1640625" customWidth="1"/>
    <col min="6" max="6" width="15.6640625" customWidth="1"/>
    <col min="7" max="7" width="10.83203125" style="18"/>
    <col min="10" max="10" width="18.1640625" customWidth="1"/>
  </cols>
  <sheetData>
    <row r="1" spans="1:12" ht="85" x14ac:dyDescent="0.2">
      <c r="A1" s="10" t="s">
        <v>0</v>
      </c>
      <c r="B1" s="11" t="s">
        <v>1</v>
      </c>
      <c r="C1" s="11" t="s">
        <v>4</v>
      </c>
      <c r="D1" s="11" t="s">
        <v>3</v>
      </c>
      <c r="E1" s="11" t="s">
        <v>31</v>
      </c>
      <c r="F1" s="12" t="s">
        <v>2</v>
      </c>
      <c r="G1" s="13" t="s">
        <v>32</v>
      </c>
      <c r="H1" s="10" t="s">
        <v>5</v>
      </c>
      <c r="I1" s="14" t="s">
        <v>330</v>
      </c>
      <c r="J1" s="10" t="s">
        <v>35</v>
      </c>
      <c r="K1" s="10" t="s">
        <v>36</v>
      </c>
      <c r="L1" s="10" t="s">
        <v>37</v>
      </c>
    </row>
    <row r="2" spans="1:12" x14ac:dyDescent="0.2">
      <c r="A2" t="s">
        <v>13</v>
      </c>
      <c r="B2">
        <v>3</v>
      </c>
      <c r="C2">
        <f t="shared" ref="C2:C24" si="0">D2+E2</f>
        <v>0</v>
      </c>
      <c r="D2">
        <v>0</v>
      </c>
      <c r="E2">
        <v>0</v>
      </c>
      <c r="F2" t="s">
        <v>7</v>
      </c>
      <c r="G2" s="18" t="s">
        <v>329</v>
      </c>
      <c r="H2">
        <v>695139</v>
      </c>
      <c r="I2">
        <f t="shared" ref="I2:I24" si="1">D2/H2*1000000</f>
        <v>0</v>
      </c>
    </row>
    <row r="3" spans="1:12" x14ac:dyDescent="0.2">
      <c r="A3" t="s">
        <v>15</v>
      </c>
      <c r="B3">
        <v>3</v>
      </c>
      <c r="C3">
        <f t="shared" si="0"/>
        <v>1</v>
      </c>
      <c r="D3">
        <v>1</v>
      </c>
      <c r="E3">
        <v>0</v>
      </c>
      <c r="F3" t="s">
        <v>9</v>
      </c>
      <c r="G3" s="18">
        <f t="shared" ref="G3:G24" si="2">D3/C3*100</f>
        <v>100</v>
      </c>
      <c r="H3">
        <v>938783</v>
      </c>
      <c r="I3">
        <f t="shared" si="1"/>
        <v>1.0652088927899206</v>
      </c>
    </row>
    <row r="4" spans="1:12" x14ac:dyDescent="0.2">
      <c r="A4" t="s">
        <v>6</v>
      </c>
      <c r="B4">
        <v>3</v>
      </c>
      <c r="C4">
        <f t="shared" si="0"/>
        <v>1</v>
      </c>
      <c r="D4">
        <v>1</v>
      </c>
      <c r="E4">
        <v>0</v>
      </c>
      <c r="F4" t="s">
        <v>7</v>
      </c>
      <c r="G4" s="18">
        <f t="shared" si="2"/>
        <v>100</v>
      </c>
      <c r="H4">
        <v>1235611</v>
      </c>
      <c r="I4">
        <f t="shared" si="1"/>
        <v>0.80931620064890974</v>
      </c>
    </row>
    <row r="5" spans="1:12" x14ac:dyDescent="0.2">
      <c r="A5" t="s">
        <v>12</v>
      </c>
      <c r="B5">
        <v>5</v>
      </c>
      <c r="C5">
        <f t="shared" si="0"/>
        <v>1</v>
      </c>
      <c r="D5">
        <v>1</v>
      </c>
      <c r="E5">
        <v>0</v>
      </c>
      <c r="F5" t="s">
        <v>7</v>
      </c>
      <c r="G5" s="18">
        <f t="shared" si="2"/>
        <v>100</v>
      </c>
      <c r="H5">
        <v>1271618</v>
      </c>
      <c r="I5">
        <f t="shared" si="1"/>
        <v>0.78639968921484282</v>
      </c>
    </row>
    <row r="6" spans="1:12" x14ac:dyDescent="0.2">
      <c r="A6" t="s">
        <v>19</v>
      </c>
      <c r="B6">
        <v>3</v>
      </c>
      <c r="C6">
        <f t="shared" si="0"/>
        <v>5</v>
      </c>
      <c r="D6">
        <v>2</v>
      </c>
      <c r="E6">
        <v>3</v>
      </c>
      <c r="F6" t="s">
        <v>7</v>
      </c>
      <c r="G6" s="18">
        <f t="shared" si="2"/>
        <v>40</v>
      </c>
      <c r="H6">
        <v>999927</v>
      </c>
      <c r="I6">
        <f t="shared" si="1"/>
        <v>2.0001460106587783</v>
      </c>
    </row>
    <row r="7" spans="1:12" x14ac:dyDescent="0.2">
      <c r="A7" t="s">
        <v>18</v>
      </c>
      <c r="B7">
        <v>3</v>
      </c>
      <c r="C7">
        <f t="shared" si="0"/>
        <v>17</v>
      </c>
      <c r="D7">
        <v>13</v>
      </c>
      <c r="E7">
        <v>4</v>
      </c>
      <c r="F7" t="s">
        <v>7</v>
      </c>
      <c r="G7" s="18">
        <f t="shared" si="2"/>
        <v>76.470588235294116</v>
      </c>
      <c r="H7">
        <v>1232064</v>
      </c>
      <c r="I7">
        <f t="shared" si="1"/>
        <v>10.551399927276504</v>
      </c>
    </row>
    <row r="8" spans="1:12" x14ac:dyDescent="0.2">
      <c r="A8" t="s">
        <v>16</v>
      </c>
      <c r="B8">
        <v>5</v>
      </c>
      <c r="C8">
        <f t="shared" si="0"/>
        <v>66</v>
      </c>
      <c r="D8">
        <v>26</v>
      </c>
      <c r="E8">
        <v>40</v>
      </c>
      <c r="F8" t="s">
        <v>7</v>
      </c>
      <c r="G8" s="18">
        <f t="shared" si="2"/>
        <v>39.393939393939391</v>
      </c>
      <c r="H8">
        <v>1380874</v>
      </c>
      <c r="I8">
        <f t="shared" si="1"/>
        <v>18.828654895377856</v>
      </c>
    </row>
    <row r="9" spans="1:12" x14ac:dyDescent="0.2">
      <c r="A9" t="s">
        <v>11</v>
      </c>
      <c r="B9">
        <v>7</v>
      </c>
      <c r="C9">
        <f t="shared" si="0"/>
        <v>73</v>
      </c>
      <c r="D9">
        <v>29</v>
      </c>
      <c r="E9">
        <v>44</v>
      </c>
      <c r="F9" t="s">
        <v>9</v>
      </c>
      <c r="G9" s="18">
        <f t="shared" si="2"/>
        <v>39.726027397260275</v>
      </c>
      <c r="H9">
        <v>1466018</v>
      </c>
      <c r="I9">
        <f t="shared" si="1"/>
        <v>19.781476080102699</v>
      </c>
    </row>
    <row r="10" spans="1:12" x14ac:dyDescent="0.2">
      <c r="A10" t="s">
        <v>8</v>
      </c>
      <c r="B10">
        <v>5</v>
      </c>
      <c r="C10">
        <f t="shared" si="0"/>
        <v>39</v>
      </c>
      <c r="D10">
        <v>33</v>
      </c>
      <c r="E10">
        <v>6</v>
      </c>
      <c r="F10" t="s">
        <v>9</v>
      </c>
      <c r="G10" s="18">
        <f t="shared" si="2"/>
        <v>84.615384615384613</v>
      </c>
      <c r="H10">
        <v>1446692</v>
      </c>
      <c r="I10">
        <f t="shared" si="1"/>
        <v>22.810660458480452</v>
      </c>
    </row>
    <row r="11" spans="1:12" x14ac:dyDescent="0.2">
      <c r="A11" t="s">
        <v>14</v>
      </c>
      <c r="B11">
        <v>3</v>
      </c>
      <c r="C11">
        <f t="shared" si="0"/>
        <v>37</v>
      </c>
      <c r="D11">
        <v>33</v>
      </c>
      <c r="E11">
        <v>4</v>
      </c>
      <c r="F11" t="s">
        <v>7</v>
      </c>
      <c r="G11" s="18">
        <f t="shared" si="2"/>
        <v>89.189189189189193</v>
      </c>
      <c r="H11">
        <v>1371378</v>
      </c>
      <c r="I11">
        <f t="shared" si="1"/>
        <v>24.06338733740807</v>
      </c>
    </row>
    <row r="12" spans="1:12" x14ac:dyDescent="0.2">
      <c r="A12" t="s">
        <v>24</v>
      </c>
      <c r="B12">
        <v>3</v>
      </c>
      <c r="C12">
        <f t="shared" si="0"/>
        <v>83</v>
      </c>
      <c r="D12">
        <v>43</v>
      </c>
      <c r="E12">
        <v>40</v>
      </c>
      <c r="F12" t="s">
        <v>9</v>
      </c>
      <c r="G12" s="18">
        <f t="shared" si="2"/>
        <v>51.807228915662648</v>
      </c>
      <c r="H12">
        <v>835087</v>
      </c>
      <c r="I12">
        <f t="shared" si="1"/>
        <v>51.491640990699167</v>
      </c>
    </row>
    <row r="13" spans="1:12" x14ac:dyDescent="0.2">
      <c r="A13" t="s">
        <v>17</v>
      </c>
      <c r="B13">
        <v>4</v>
      </c>
      <c r="C13">
        <f t="shared" si="0"/>
        <v>79</v>
      </c>
      <c r="D13">
        <v>46</v>
      </c>
      <c r="E13">
        <v>33</v>
      </c>
      <c r="F13" t="s">
        <v>7</v>
      </c>
      <c r="G13" s="18">
        <f t="shared" si="2"/>
        <v>58.22784810126582</v>
      </c>
      <c r="H13">
        <v>1353588</v>
      </c>
      <c r="I13">
        <f t="shared" si="1"/>
        <v>33.983752811047374</v>
      </c>
    </row>
    <row r="14" spans="1:12" x14ac:dyDescent="0.2">
      <c r="A14" t="s">
        <v>23</v>
      </c>
      <c r="B14">
        <v>2</v>
      </c>
      <c r="C14">
        <f t="shared" si="0"/>
        <v>102</v>
      </c>
      <c r="D14">
        <v>95</v>
      </c>
      <c r="E14">
        <v>7</v>
      </c>
      <c r="F14" t="s">
        <v>9</v>
      </c>
      <c r="G14" s="18">
        <f t="shared" si="2"/>
        <v>93.137254901960787</v>
      </c>
      <c r="H14">
        <v>624664</v>
      </c>
      <c r="I14">
        <f t="shared" si="1"/>
        <v>152.08175915372104</v>
      </c>
    </row>
    <row r="15" spans="1:12" x14ac:dyDescent="0.2">
      <c r="A15" t="s">
        <v>22</v>
      </c>
      <c r="B15">
        <v>2</v>
      </c>
      <c r="C15">
        <f t="shared" si="0"/>
        <v>2270</v>
      </c>
      <c r="D15">
        <v>124</v>
      </c>
      <c r="E15">
        <v>2146</v>
      </c>
      <c r="F15" t="s">
        <v>7</v>
      </c>
      <c r="G15" s="18">
        <f t="shared" si="2"/>
        <v>5.462555066079295</v>
      </c>
      <c r="H15">
        <v>877180</v>
      </c>
      <c r="I15">
        <f t="shared" si="1"/>
        <v>141.36209215896397</v>
      </c>
    </row>
    <row r="16" spans="1:12" x14ac:dyDescent="0.2">
      <c r="A16" t="s">
        <v>10</v>
      </c>
      <c r="B16">
        <v>3</v>
      </c>
      <c r="C16">
        <f t="shared" si="0"/>
        <v>341</v>
      </c>
      <c r="D16">
        <v>290</v>
      </c>
      <c r="E16">
        <v>51</v>
      </c>
      <c r="F16" t="s">
        <v>7</v>
      </c>
      <c r="G16" s="18">
        <f t="shared" si="2"/>
        <v>85.043988269794724</v>
      </c>
      <c r="H16">
        <v>1336722</v>
      </c>
      <c r="I16">
        <f t="shared" si="1"/>
        <v>216.94862506938617</v>
      </c>
    </row>
    <row r="17" spans="1:9" x14ac:dyDescent="0.2">
      <c r="A17" t="s">
        <v>20</v>
      </c>
      <c r="B17">
        <v>3</v>
      </c>
      <c r="C17">
        <f t="shared" si="0"/>
        <v>341</v>
      </c>
      <c r="D17">
        <v>290</v>
      </c>
      <c r="E17">
        <v>51</v>
      </c>
      <c r="F17" t="s">
        <v>9</v>
      </c>
      <c r="G17" s="18">
        <f t="shared" si="2"/>
        <v>85.043988269794724</v>
      </c>
      <c r="H17">
        <v>1346562</v>
      </c>
      <c r="I17">
        <f t="shared" si="1"/>
        <v>215.3632732841117</v>
      </c>
    </row>
    <row r="18" spans="1:9" x14ac:dyDescent="0.2">
      <c r="A18" t="s">
        <v>28</v>
      </c>
      <c r="B18">
        <v>2</v>
      </c>
      <c r="C18">
        <f t="shared" si="0"/>
        <v>555</v>
      </c>
      <c r="D18">
        <v>398</v>
      </c>
      <c r="E18">
        <v>157</v>
      </c>
      <c r="F18" t="s">
        <v>9</v>
      </c>
      <c r="G18" s="18">
        <f t="shared" si="2"/>
        <v>71.711711711711715</v>
      </c>
      <c r="H18">
        <v>623091</v>
      </c>
      <c r="I18">
        <f t="shared" si="1"/>
        <v>638.75100105763045</v>
      </c>
    </row>
    <row r="19" spans="1:9" x14ac:dyDescent="0.2">
      <c r="A19" t="s">
        <v>25</v>
      </c>
      <c r="B19">
        <v>2</v>
      </c>
      <c r="C19">
        <f t="shared" si="0"/>
        <v>531</v>
      </c>
      <c r="D19">
        <v>438</v>
      </c>
      <c r="E19">
        <v>93</v>
      </c>
      <c r="F19" t="s">
        <v>9</v>
      </c>
      <c r="G19" s="18">
        <f t="shared" si="2"/>
        <v>82.485875706214685</v>
      </c>
      <c r="H19">
        <v>880905</v>
      </c>
      <c r="I19">
        <f t="shared" si="1"/>
        <v>497.21593134333443</v>
      </c>
    </row>
    <row r="20" spans="1:9" x14ac:dyDescent="0.2">
      <c r="A20" t="s">
        <v>27</v>
      </c>
      <c r="B20">
        <v>6</v>
      </c>
      <c r="C20">
        <f t="shared" si="0"/>
        <v>1797</v>
      </c>
      <c r="D20">
        <v>476</v>
      </c>
      <c r="E20">
        <v>1321</v>
      </c>
      <c r="F20" t="s">
        <v>9</v>
      </c>
      <c r="G20" s="18">
        <f t="shared" si="2"/>
        <v>26.488592097941009</v>
      </c>
      <c r="H20">
        <v>1384836</v>
      </c>
      <c r="I20">
        <f t="shared" si="1"/>
        <v>343.72301124465281</v>
      </c>
    </row>
    <row r="21" spans="1:9" x14ac:dyDescent="0.2">
      <c r="A21" t="s">
        <v>21</v>
      </c>
      <c r="B21">
        <v>3</v>
      </c>
      <c r="C21">
        <f t="shared" si="0"/>
        <v>749</v>
      </c>
      <c r="D21">
        <v>684</v>
      </c>
      <c r="E21">
        <v>65</v>
      </c>
      <c r="F21" t="s">
        <v>9</v>
      </c>
      <c r="G21" s="18">
        <f t="shared" si="2"/>
        <v>91.321762349799727</v>
      </c>
      <c r="H21">
        <v>1326211</v>
      </c>
      <c r="I21">
        <f t="shared" si="1"/>
        <v>515.7550344553016</v>
      </c>
    </row>
    <row r="22" spans="1:9" x14ac:dyDescent="0.2">
      <c r="A22" t="s">
        <v>30</v>
      </c>
      <c r="B22">
        <v>4</v>
      </c>
      <c r="C22">
        <f t="shared" si="0"/>
        <v>2777</v>
      </c>
      <c r="D22">
        <v>917</v>
      </c>
      <c r="E22">
        <v>1860</v>
      </c>
      <c r="F22" t="s">
        <v>9</v>
      </c>
      <c r="G22" s="18">
        <f t="shared" si="2"/>
        <v>33.021245948865683</v>
      </c>
      <c r="H22">
        <v>1026284</v>
      </c>
      <c r="I22">
        <f t="shared" si="1"/>
        <v>893.5148555370638</v>
      </c>
    </row>
    <row r="23" spans="1:9" x14ac:dyDescent="0.2">
      <c r="A23" t="s">
        <v>26</v>
      </c>
      <c r="B23">
        <v>3</v>
      </c>
      <c r="C23">
        <f t="shared" si="0"/>
        <v>1712</v>
      </c>
      <c r="D23">
        <v>1133</v>
      </c>
      <c r="E23">
        <v>579</v>
      </c>
      <c r="F23" t="s">
        <v>9</v>
      </c>
      <c r="G23" s="18">
        <f t="shared" si="2"/>
        <v>66.179906542056074</v>
      </c>
      <c r="H23">
        <v>1273305</v>
      </c>
      <c r="I23">
        <f t="shared" si="1"/>
        <v>889.8103753617554</v>
      </c>
    </row>
    <row r="24" spans="1:9" x14ac:dyDescent="0.2">
      <c r="A24" t="s">
        <v>29</v>
      </c>
      <c r="B24">
        <v>4</v>
      </c>
      <c r="C24">
        <f t="shared" si="0"/>
        <v>3040</v>
      </c>
      <c r="D24">
        <v>1248</v>
      </c>
      <c r="E24">
        <v>1792</v>
      </c>
      <c r="F24" t="s">
        <v>9</v>
      </c>
      <c r="G24" s="18">
        <f t="shared" si="2"/>
        <v>41.05263157894737</v>
      </c>
      <c r="H24">
        <v>1298686</v>
      </c>
      <c r="I24">
        <f t="shared" si="1"/>
        <v>960.9713202421525</v>
      </c>
    </row>
  </sheetData>
  <sortState xmlns:xlrd2="http://schemas.microsoft.com/office/spreadsheetml/2017/richdata2" ref="A2:L24">
    <sortCondition ref="D1:D2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E6B93-D665-BB47-81A0-9B8FC73C95DA}">
  <dimension ref="A1:L22"/>
  <sheetViews>
    <sheetView tabSelected="1" workbookViewId="0">
      <pane xSplit="1" ySplit="1" topLeftCell="B2" activePane="bottomRight" state="frozenSplit"/>
      <selection pane="topRight" activeCell="B1" sqref="B1"/>
      <selection pane="bottomLeft" activeCell="A2" sqref="A2"/>
      <selection pane="bottomRight" activeCell="A20" sqref="A20"/>
    </sheetView>
  </sheetViews>
  <sheetFormatPr baseColWidth="10" defaultRowHeight="16" x14ac:dyDescent="0.2"/>
  <cols>
    <col min="1" max="1" width="24.5" customWidth="1"/>
    <col min="2" max="2" width="10.5" customWidth="1"/>
    <col min="3" max="3" width="12.1640625" customWidth="1"/>
    <col min="5" max="5" width="14.6640625" customWidth="1"/>
    <col min="7" max="7" width="10.83203125" style="20"/>
    <col min="8" max="8" width="13.83203125" customWidth="1"/>
    <col min="9" max="10" width="13.5" style="20" customWidth="1"/>
    <col min="11" max="11" width="15.83203125" customWidth="1"/>
  </cols>
  <sheetData>
    <row r="1" spans="1:12" ht="51" x14ac:dyDescent="0.2">
      <c r="A1" s="10" t="s">
        <v>0</v>
      </c>
      <c r="B1" s="11" t="s">
        <v>1</v>
      </c>
      <c r="C1" s="11" t="s">
        <v>4</v>
      </c>
      <c r="D1" s="11" t="s">
        <v>3</v>
      </c>
      <c r="E1" s="11" t="s">
        <v>31</v>
      </c>
      <c r="F1" s="12" t="s">
        <v>2</v>
      </c>
      <c r="G1" s="19" t="s">
        <v>32</v>
      </c>
      <c r="H1" s="10" t="s">
        <v>5</v>
      </c>
      <c r="I1" s="11" t="s">
        <v>330</v>
      </c>
      <c r="J1" s="11" t="s">
        <v>337</v>
      </c>
      <c r="K1" s="11" t="s">
        <v>333</v>
      </c>
      <c r="L1" t="s">
        <v>334</v>
      </c>
    </row>
    <row r="2" spans="1:12" x14ac:dyDescent="0.2">
      <c r="A2" t="s">
        <v>212</v>
      </c>
      <c r="B2">
        <v>3</v>
      </c>
      <c r="C2">
        <f>D2+E2</f>
        <v>0</v>
      </c>
      <c r="D2">
        <v>0</v>
      </c>
      <c r="E2">
        <v>0</v>
      </c>
      <c r="F2" t="s">
        <v>331</v>
      </c>
      <c r="G2" s="20" t="s">
        <v>329</v>
      </c>
      <c r="H2">
        <v>695139</v>
      </c>
      <c r="I2" s="20">
        <f>D2/H2*1000000</f>
        <v>0</v>
      </c>
      <c r="J2" s="20" t="s">
        <v>329</v>
      </c>
      <c r="K2">
        <v>1</v>
      </c>
    </row>
    <row r="3" spans="1:12" x14ac:dyDescent="0.2">
      <c r="A3" t="s">
        <v>222</v>
      </c>
      <c r="B3">
        <v>3</v>
      </c>
      <c r="C3">
        <f>D3+E3</f>
        <v>2</v>
      </c>
      <c r="D3">
        <v>1</v>
      </c>
      <c r="E3">
        <v>1</v>
      </c>
      <c r="F3" t="s">
        <v>332</v>
      </c>
      <c r="G3" s="20">
        <f>D3/C3*100</f>
        <v>50</v>
      </c>
      <c r="H3">
        <v>938783</v>
      </c>
      <c r="I3" s="20">
        <f>D3/H3*1000000</f>
        <v>1.0652088927899206</v>
      </c>
      <c r="J3" s="20">
        <f>H3/D3</f>
        <v>938783</v>
      </c>
      <c r="K3">
        <v>0</v>
      </c>
    </row>
    <row r="4" spans="1:12" x14ac:dyDescent="0.2">
      <c r="A4" t="s">
        <v>302</v>
      </c>
      <c r="B4">
        <v>3</v>
      </c>
      <c r="C4">
        <f>D4+E4</f>
        <v>4</v>
      </c>
      <c r="D4">
        <v>1</v>
      </c>
      <c r="E4">
        <v>3</v>
      </c>
      <c r="F4" t="s">
        <v>331</v>
      </c>
      <c r="G4" s="20">
        <f>D4/C4*100</f>
        <v>25</v>
      </c>
      <c r="H4">
        <v>1235611</v>
      </c>
      <c r="I4" s="20">
        <f>D4/H4*1000000</f>
        <v>0.80931620064890974</v>
      </c>
      <c r="J4" s="20">
        <f>H4/D4</f>
        <v>1235611</v>
      </c>
      <c r="K4" s="21">
        <v>3</v>
      </c>
      <c r="L4" t="s">
        <v>335</v>
      </c>
    </row>
    <row r="5" spans="1:12" x14ac:dyDescent="0.2">
      <c r="A5" t="s">
        <v>318</v>
      </c>
      <c r="B5">
        <v>5</v>
      </c>
      <c r="C5">
        <f>D5+E5</f>
        <v>1</v>
      </c>
      <c r="D5">
        <v>1</v>
      </c>
      <c r="E5">
        <v>0</v>
      </c>
      <c r="F5" t="s">
        <v>331</v>
      </c>
      <c r="G5" s="20">
        <f>D5/C5*100</f>
        <v>100</v>
      </c>
      <c r="H5">
        <v>1271618</v>
      </c>
      <c r="I5" s="20">
        <f>D5/H5*1000000</f>
        <v>0.78639968921484282</v>
      </c>
      <c r="J5" s="20">
        <f>H5/D5</f>
        <v>1271618</v>
      </c>
      <c r="K5">
        <v>0</v>
      </c>
    </row>
    <row r="6" spans="1:12" x14ac:dyDescent="0.2">
      <c r="A6" t="s">
        <v>216</v>
      </c>
      <c r="B6">
        <v>8</v>
      </c>
      <c r="C6">
        <f>D6+E6</f>
        <v>2</v>
      </c>
      <c r="D6">
        <v>2</v>
      </c>
      <c r="E6">
        <v>0</v>
      </c>
      <c r="F6" t="s">
        <v>331</v>
      </c>
      <c r="G6" s="20">
        <f>D6/C6*100</f>
        <v>100</v>
      </c>
      <c r="H6">
        <v>1478654</v>
      </c>
      <c r="I6" s="20">
        <f>D6/H6*1000000</f>
        <v>1.3525814693633533</v>
      </c>
      <c r="J6" s="20">
        <f>H6/D6</f>
        <v>739327</v>
      </c>
      <c r="K6">
        <v>0</v>
      </c>
    </row>
    <row r="7" spans="1:12" x14ac:dyDescent="0.2">
      <c r="A7" t="s">
        <v>314</v>
      </c>
      <c r="B7">
        <v>3</v>
      </c>
      <c r="C7">
        <f>D7+E7</f>
        <v>5</v>
      </c>
      <c r="D7">
        <v>2</v>
      </c>
      <c r="E7">
        <v>3</v>
      </c>
      <c r="F7" t="s">
        <v>331</v>
      </c>
      <c r="G7" s="20">
        <f>D7/C7*100</f>
        <v>40</v>
      </c>
      <c r="H7">
        <v>999927</v>
      </c>
      <c r="I7" s="20">
        <f>D7/H7*1000000</f>
        <v>2.0001460106587783</v>
      </c>
      <c r="J7" s="20">
        <f>H7/D7</f>
        <v>499963.5</v>
      </c>
      <c r="K7">
        <v>0</v>
      </c>
    </row>
    <row r="8" spans="1:12" x14ac:dyDescent="0.2">
      <c r="A8" t="s">
        <v>244</v>
      </c>
      <c r="B8">
        <v>6</v>
      </c>
      <c r="C8">
        <f>D8+E8</f>
        <v>9</v>
      </c>
      <c r="D8">
        <v>8</v>
      </c>
      <c r="E8">
        <v>1</v>
      </c>
      <c r="F8" t="s">
        <v>331</v>
      </c>
      <c r="G8" s="20">
        <f>D8/C8*100</f>
        <v>88.888888888888886</v>
      </c>
      <c r="H8">
        <v>1471114</v>
      </c>
      <c r="I8" s="20">
        <f>D8/H8*1000000</f>
        <v>5.4380557862952834</v>
      </c>
      <c r="J8" s="20">
        <f>H8/D8</f>
        <v>183889.25</v>
      </c>
      <c r="K8" s="21">
        <v>5</v>
      </c>
      <c r="L8" t="s">
        <v>336</v>
      </c>
    </row>
    <row r="9" spans="1:12" x14ac:dyDescent="0.2">
      <c r="A9" t="s">
        <v>294</v>
      </c>
      <c r="B9">
        <v>3</v>
      </c>
      <c r="C9">
        <f>D9+E9</f>
        <v>19</v>
      </c>
      <c r="D9">
        <v>13</v>
      </c>
      <c r="E9">
        <v>6</v>
      </c>
      <c r="F9" t="s">
        <v>331</v>
      </c>
      <c r="G9" s="20">
        <f>D9/C9*100</f>
        <v>68.421052631578945</v>
      </c>
      <c r="H9">
        <v>1232064</v>
      </c>
      <c r="I9" s="20">
        <f>D9/H9*1000000</f>
        <v>10.551399927276504</v>
      </c>
      <c r="J9" s="20">
        <f>H9/D9</f>
        <v>94774.153846153844</v>
      </c>
      <c r="K9">
        <v>0</v>
      </c>
    </row>
    <row r="10" spans="1:12" x14ac:dyDescent="0.2">
      <c r="A10" t="s">
        <v>260</v>
      </c>
      <c r="B10">
        <v>5</v>
      </c>
      <c r="C10">
        <f>D10+E10</f>
        <v>67</v>
      </c>
      <c r="D10">
        <v>26</v>
      </c>
      <c r="E10">
        <v>41</v>
      </c>
      <c r="F10" t="s">
        <v>331</v>
      </c>
      <c r="G10" s="20">
        <f>D10/C10*100</f>
        <v>38.805970149253731</v>
      </c>
      <c r="H10">
        <v>1380874</v>
      </c>
      <c r="I10" s="20">
        <f>D10/H10*1000000</f>
        <v>18.828654895377856</v>
      </c>
      <c r="J10" s="20">
        <f>H10/D10</f>
        <v>53110.538461538461</v>
      </c>
      <c r="K10">
        <v>0</v>
      </c>
    </row>
    <row r="11" spans="1:12" x14ac:dyDescent="0.2">
      <c r="A11" t="s">
        <v>234</v>
      </c>
      <c r="B11">
        <v>7</v>
      </c>
      <c r="C11">
        <f>D11+E11</f>
        <v>80</v>
      </c>
      <c r="D11">
        <v>29</v>
      </c>
      <c r="E11">
        <v>51</v>
      </c>
      <c r="F11" t="s">
        <v>332</v>
      </c>
      <c r="G11" s="20">
        <f>D11/C11*100</f>
        <v>36.25</v>
      </c>
      <c r="H11">
        <v>1466018</v>
      </c>
      <c r="I11" s="20">
        <f>D11/H11*1000000</f>
        <v>19.781476080102699</v>
      </c>
      <c r="J11" s="20">
        <f>H11/D11</f>
        <v>50552.34482758621</v>
      </c>
      <c r="K11">
        <v>0</v>
      </c>
    </row>
    <row r="12" spans="1:12" x14ac:dyDescent="0.2">
      <c r="A12" t="s">
        <v>298</v>
      </c>
      <c r="B12">
        <v>3</v>
      </c>
      <c r="C12">
        <f>D12+E12</f>
        <v>83</v>
      </c>
      <c r="D12">
        <v>43</v>
      </c>
      <c r="E12">
        <v>40</v>
      </c>
      <c r="F12" t="s">
        <v>332</v>
      </c>
      <c r="G12" s="20">
        <f>D12/C12*100</f>
        <v>51.807228915662648</v>
      </c>
      <c r="H12">
        <v>835087</v>
      </c>
      <c r="I12" s="20">
        <f>D12/H12*1000000</f>
        <v>51.491640990699167</v>
      </c>
      <c r="J12" s="20">
        <f>H12/D12</f>
        <v>19420.627906976744</v>
      </c>
      <c r="K12">
        <v>0</v>
      </c>
    </row>
    <row r="13" spans="1:12" x14ac:dyDescent="0.2">
      <c r="A13" t="s">
        <v>255</v>
      </c>
      <c r="B13">
        <v>4</v>
      </c>
      <c r="C13">
        <f>D13+E13</f>
        <v>86</v>
      </c>
      <c r="D13">
        <v>46</v>
      </c>
      <c r="E13">
        <v>40</v>
      </c>
      <c r="F13" t="s">
        <v>331</v>
      </c>
      <c r="G13" s="20">
        <f>D13/C13*100</f>
        <v>53.488372093023251</v>
      </c>
      <c r="H13">
        <v>1353588</v>
      </c>
      <c r="I13" s="20">
        <f>D13/H13*1000000</f>
        <v>33.983752811047374</v>
      </c>
      <c r="J13" s="20">
        <f>H13/D13</f>
        <v>29425.82608695652</v>
      </c>
      <c r="K13">
        <v>0</v>
      </c>
    </row>
    <row r="14" spans="1:12" x14ac:dyDescent="0.2">
      <c r="A14" t="s">
        <v>228</v>
      </c>
      <c r="B14">
        <v>2</v>
      </c>
      <c r="C14">
        <f>D14+E14</f>
        <v>109</v>
      </c>
      <c r="D14">
        <v>95</v>
      </c>
      <c r="E14">
        <v>14</v>
      </c>
      <c r="F14" t="s">
        <v>332</v>
      </c>
      <c r="G14" s="20">
        <f>D14/C14*100</f>
        <v>87.155963302752298</v>
      </c>
      <c r="H14">
        <v>624664</v>
      </c>
      <c r="I14" s="20">
        <f>D14/H14*1000000</f>
        <v>152.08175915372104</v>
      </c>
      <c r="J14" s="20">
        <f>H14/D14</f>
        <v>6575.4105263157899</v>
      </c>
      <c r="K14">
        <v>0</v>
      </c>
    </row>
    <row r="15" spans="1:12" x14ac:dyDescent="0.2">
      <c r="A15" t="s">
        <v>272</v>
      </c>
      <c r="B15">
        <v>2</v>
      </c>
      <c r="C15">
        <f>D15+E15</f>
        <v>2305</v>
      </c>
      <c r="D15">
        <v>124</v>
      </c>
      <c r="E15">
        <v>2181</v>
      </c>
      <c r="F15" t="s">
        <v>331</v>
      </c>
      <c r="G15" s="20">
        <f>D15/C15*100</f>
        <v>5.3796095444685461</v>
      </c>
      <c r="H15">
        <v>877180</v>
      </c>
      <c r="I15" s="20">
        <f>D15/H15*1000000</f>
        <v>141.36209215896397</v>
      </c>
      <c r="J15" s="20">
        <f>H15/D15</f>
        <v>7074.0322580645161</v>
      </c>
      <c r="K15">
        <v>0</v>
      </c>
    </row>
    <row r="16" spans="1:12" x14ac:dyDescent="0.2">
      <c r="A16" t="s">
        <v>306</v>
      </c>
      <c r="B16">
        <v>2</v>
      </c>
      <c r="C16">
        <f>D16+E16</f>
        <v>562</v>
      </c>
      <c r="D16">
        <v>398</v>
      </c>
      <c r="E16">
        <v>164</v>
      </c>
      <c r="F16" t="s">
        <v>332</v>
      </c>
      <c r="G16" s="20">
        <f>D16/C16*100</f>
        <v>70.818505338078296</v>
      </c>
      <c r="H16">
        <v>623091</v>
      </c>
      <c r="I16" s="20">
        <f>D16/H16*1000000</f>
        <v>638.75100105763045</v>
      </c>
      <c r="J16" s="20">
        <f>H16/D16</f>
        <v>1565.5552763819096</v>
      </c>
      <c r="K16">
        <v>0</v>
      </c>
    </row>
    <row r="17" spans="1:11" x14ac:dyDescent="0.2">
      <c r="A17" t="s">
        <v>231</v>
      </c>
      <c r="B17">
        <v>2</v>
      </c>
      <c r="C17">
        <f>D17+E17</f>
        <v>549</v>
      </c>
      <c r="D17">
        <v>438</v>
      </c>
      <c r="E17">
        <v>111</v>
      </c>
      <c r="F17" t="s">
        <v>332</v>
      </c>
      <c r="G17" s="20">
        <f>D17/C17*100</f>
        <v>79.78142076502732</v>
      </c>
      <c r="H17">
        <v>880905</v>
      </c>
      <c r="I17" s="20">
        <f>D17/H17*1000000</f>
        <v>497.21593134333443</v>
      </c>
      <c r="J17" s="20">
        <f>H17/D17</f>
        <v>2011.1986301369864</v>
      </c>
      <c r="K17">
        <v>0</v>
      </c>
    </row>
    <row r="18" spans="1:11" x14ac:dyDescent="0.2">
      <c r="A18" t="s">
        <v>248</v>
      </c>
      <c r="B18">
        <v>6</v>
      </c>
      <c r="C18">
        <f>D18+E18</f>
        <v>1828</v>
      </c>
      <c r="D18">
        <v>476</v>
      </c>
      <c r="E18">
        <v>1352</v>
      </c>
      <c r="F18" t="s">
        <v>332</v>
      </c>
      <c r="G18" s="20">
        <f>D18/C18*100</f>
        <v>26.039387308533918</v>
      </c>
      <c r="H18">
        <v>1384836</v>
      </c>
      <c r="I18" s="20">
        <f>D18/H18*1000000</f>
        <v>343.72301124465281</v>
      </c>
      <c r="J18" s="20">
        <f>H18/D18</f>
        <v>2909.3193277310925</v>
      </c>
      <c r="K18">
        <v>0</v>
      </c>
    </row>
    <row r="19" spans="1:11" x14ac:dyDescent="0.2">
      <c r="A19" t="s">
        <v>288</v>
      </c>
      <c r="B19">
        <v>3</v>
      </c>
      <c r="C19">
        <f>D19+E19</f>
        <v>834</v>
      </c>
      <c r="D19">
        <v>684</v>
      </c>
      <c r="E19">
        <v>150</v>
      </c>
      <c r="F19" t="s">
        <v>332</v>
      </c>
      <c r="G19" s="20">
        <f>D19/C19*100</f>
        <v>82.014388489208628</v>
      </c>
      <c r="H19">
        <v>1326211</v>
      </c>
      <c r="I19" s="20">
        <f>D19/H19*1000000</f>
        <v>515.7550344553016</v>
      </c>
      <c r="J19" s="20">
        <f>H19/D19</f>
        <v>1938.9049707602339</v>
      </c>
      <c r="K19">
        <v>0</v>
      </c>
    </row>
    <row r="20" spans="1:11" x14ac:dyDescent="0.2">
      <c r="A20" t="s">
        <v>309</v>
      </c>
      <c r="B20">
        <v>4</v>
      </c>
      <c r="C20">
        <f>D20+E20</f>
        <v>2829</v>
      </c>
      <c r="D20">
        <v>917</v>
      </c>
      <c r="E20">
        <v>1912</v>
      </c>
      <c r="F20" t="s">
        <v>332</v>
      </c>
      <c r="G20" s="20">
        <f>D20/C20*100</f>
        <v>32.414280664545778</v>
      </c>
      <c r="H20">
        <v>1026284</v>
      </c>
      <c r="I20" s="20">
        <f>D20/H20*1000000</f>
        <v>893.5148555370638</v>
      </c>
      <c r="J20" s="20">
        <f>H20/D20</f>
        <v>1119.175572519084</v>
      </c>
      <c r="K20">
        <v>0</v>
      </c>
    </row>
    <row r="21" spans="1:11" x14ac:dyDescent="0.2">
      <c r="A21" t="s">
        <v>279</v>
      </c>
      <c r="B21">
        <v>3</v>
      </c>
      <c r="C21">
        <f>D21+E21</f>
        <v>1731</v>
      </c>
      <c r="D21">
        <v>1133</v>
      </c>
      <c r="E21">
        <v>598</v>
      </c>
      <c r="F21" t="s">
        <v>332</v>
      </c>
      <c r="G21" s="20">
        <f>D21/C21*100</f>
        <v>65.453495089543608</v>
      </c>
      <c r="H21">
        <v>1273305</v>
      </c>
      <c r="I21" s="20">
        <f>D21/H21*1000000</f>
        <v>889.8103753617554</v>
      </c>
      <c r="J21" s="20">
        <f>H21/D21</f>
        <v>1123.8349514563106</v>
      </c>
      <c r="K21">
        <v>0</v>
      </c>
    </row>
    <row r="22" spans="1:11" x14ac:dyDescent="0.2">
      <c r="A22" t="s">
        <v>283</v>
      </c>
      <c r="B22">
        <v>4</v>
      </c>
      <c r="C22">
        <f>D22+E22</f>
        <v>3068</v>
      </c>
      <c r="D22">
        <v>1248</v>
      </c>
      <c r="E22">
        <v>1820</v>
      </c>
      <c r="F22" t="s">
        <v>332</v>
      </c>
      <c r="G22" s="20">
        <f>D22/C22*100</f>
        <v>40.677966101694921</v>
      </c>
      <c r="H22">
        <v>1298686</v>
      </c>
      <c r="I22" s="20">
        <f>D22/H22*1000000</f>
        <v>960.9713202421525</v>
      </c>
      <c r="J22" s="20">
        <f>H22/D22</f>
        <v>1040.613782051282</v>
      </c>
      <c r="K22">
        <v>0</v>
      </c>
    </row>
  </sheetData>
  <sortState xmlns:xlrd2="http://schemas.microsoft.com/office/spreadsheetml/2017/richdata2" ref="A2:K22">
    <sortCondition ref="D1:D22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D40A9C-1BE5-3B49-8D1C-CFB5A5AE12A2}">
  <dimension ref="A1"/>
  <sheetViews>
    <sheetView workbookViewId="0">
      <selection activeCell="J10" sqref="J10:J30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Rad-Seq_basic_info</vt:lpstr>
      <vt:lpstr>Table 1. Names&amp;No.Ind (multi)</vt:lpstr>
      <vt:lpstr>AILs_v1(2019.12)</vt:lpstr>
      <vt:lpstr>AILs_v2_sub(2021.06) </vt:lpstr>
      <vt:lpstr>AILs</vt:lpstr>
      <vt:lpstr>Comparison_hetero_info</vt:lpstr>
      <vt:lpstr>'AILs_v2_sub(2021.06) '!_00</vt:lpstr>
      <vt:lpstr>'Table 1. Names&amp;No.Ind (multi)'!ID_to_scientific_name_1</vt:lpstr>
      <vt:lpstr>'Table 1. Names&amp;No.Ind (multi)'!selected_species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Hazel Huang</dc:creator>
  <cp:lastModifiedBy>Hazel Huang</cp:lastModifiedBy>
  <dcterms:created xsi:type="dcterms:W3CDTF">2021-04-20T14:04:56Z</dcterms:created>
  <dcterms:modified xsi:type="dcterms:W3CDTF">2022-06-29T13:47:43Z</dcterms:modified>
</cp:coreProperties>
</file>