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drawings/drawing2.xml" ContentType="application/vnd.openxmlformats-officedocument.drawing+xml"/>
  <Override PartName="/xl/ink/ink3.xml" ContentType="application/inkml+xml"/>
  <Override PartName="/xl/ink/ink4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Z:\KPC Survival\Elena-KPCdataWorkup-May2025\Files-for-protocols_io\"/>
    </mc:Choice>
  </mc:AlternateContent>
  <xr:revisionPtr revIDLastSave="0" documentId="13_ncr:1_{F6737DB0-C96F-4C36-BB0E-8301A2AB4339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tumor volumes" sheetId="3" r:id="rId1"/>
    <sheet name="original" sheetId="1" r:id="rId2"/>
  </sheets>
  <calcPr calcId="191029"/>
  <customWorkbookViews>
    <customWorkbookView name="header" guid="{56D9C9D5-A954-445C-A03E-FB4469E4E500}" maximized="1" xWindow="-192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1" l="1"/>
  <c r="J4" i="1"/>
  <c r="N4" i="1"/>
  <c r="Q4" i="1" s="1"/>
  <c r="P4" i="1"/>
  <c r="J3" i="1"/>
  <c r="P3" i="1"/>
  <c r="N3" i="1"/>
  <c r="G3" i="1"/>
  <c r="Q3" i="1" l="1"/>
</calcChain>
</file>

<file path=xl/sharedStrings.xml><?xml version="1.0" encoding="utf-8"?>
<sst xmlns="http://schemas.openxmlformats.org/spreadsheetml/2006/main" count="55" uniqueCount="47">
  <si>
    <t>Date/ Timepoint</t>
  </si>
  <si>
    <t>n</t>
  </si>
  <si>
    <t>Subject or Sample ID</t>
  </si>
  <si>
    <t>Z:\MRI 7T\Greenberg\KPC Survival\Elena-KPCdataWorkup-May2025\2.5.2025\1685</t>
  </si>
  <si>
    <t>Total Num SlicesT1w cor stack</t>
  </si>
  <si>
    <t>Total Num Slices PROCESSED T2w cor stack</t>
  </si>
  <si>
    <t>Total Num SlicesPROCESSED  T2w sag stack</t>
  </si>
  <si>
    <t>Fid  Mark Location for the TWO processed stacks</t>
  </si>
  <si>
    <t xml:space="preserve">Delta-Stack3 </t>
  </si>
  <si>
    <t>DiffStacksLength</t>
  </si>
  <si>
    <t>Calibration device test scans FOV075</t>
  </si>
  <si>
    <t xml:space="preserve">n/a </t>
  </si>
  <si>
    <t>Z:\MRI 7T\Greenberg\KPC Survival\Elena-KPCdataWorkup-May2025\CalibrationPhantom-from-MRS\FOVratio075</t>
  </si>
  <si>
    <r>
      <rPr>
        <sz val="16"/>
        <color theme="1"/>
        <rFont val="Calibri"/>
        <family val="2"/>
        <scheme val="minor"/>
      </rPr>
      <t>T2w-sag</t>
    </r>
    <r>
      <rPr>
        <sz val="11"/>
        <color theme="1"/>
        <rFont val="Calibri"/>
        <family val="2"/>
        <scheme val="minor"/>
      </rPr>
      <t xml:space="preserve"> scaled fiducial mark</t>
    </r>
  </si>
  <si>
    <r>
      <rPr>
        <sz val="14"/>
        <color theme="1"/>
        <rFont val="Calibri"/>
        <family val="2"/>
        <scheme val="minor"/>
      </rPr>
      <t>T1w_Cor</t>
    </r>
    <r>
      <rPr>
        <sz val="11"/>
        <color theme="1"/>
        <rFont val="Calibri"/>
        <family val="2"/>
        <scheme val="minor"/>
      </rPr>
      <t xml:space="preserve"> scaled slice location fiducial marker</t>
    </r>
  </si>
  <si>
    <r>
      <t xml:space="preserve">Delta  </t>
    </r>
    <r>
      <rPr>
        <i/>
        <sz val="11"/>
        <color theme="1"/>
        <rFont val="Calibri"/>
        <family val="2"/>
        <scheme val="minor"/>
      </rPr>
      <t>(sag - cor)</t>
    </r>
  </si>
  <si>
    <t>Z:\MRI 7T\Greenberg\KPC Survival\Elena-KPCdataWorkup-May2025\3.6.2025\DE1685</t>
  </si>
  <si>
    <t>Z:\MRI 7T\Greenberg\KPC Survival\Elena-KPCdataWorkup-May2025\2.5.2025\1689</t>
  </si>
  <si>
    <t>total Num Slices[Bigger T2 Stack]</t>
  </si>
  <si>
    <t>[TotalNumSlices (Smaller T2 Stack]</t>
  </si>
  <si>
    <t>Z:\MRI 7T\Greenberg\KPC Survival\Elena-KPCdataWorkup-May2025\3.6.2025\DE1689</t>
  </si>
  <si>
    <r>
      <rPr>
        <sz val="18"/>
        <color theme="1"/>
        <rFont val="Calibri"/>
        <family val="2"/>
        <scheme val="minor"/>
      </rPr>
      <t>T2w_Cor</t>
    </r>
    <r>
      <rPr>
        <sz val="11"/>
        <color theme="1"/>
        <rFont val="Calibri"/>
        <family val="2"/>
        <scheme val="minor"/>
      </rPr>
      <t xml:space="preserve"> scaled slice location of anatomical fiducial marker</t>
    </r>
  </si>
  <si>
    <t>Z:\KPC Survival\Elena-KPCdataWorkup-May2025\3.6.2025\DE1672</t>
  </si>
  <si>
    <t>Z:\KPC Survival\Elena-KPCdataWorkup-May2025\2.5.2025\1693</t>
  </si>
  <si>
    <t>LastSlice</t>
  </si>
  <si>
    <t>Notes</t>
  </si>
  <si>
    <t>XY reg very off for sagittal view, had to adjust step 16.2 to 20xyz pixels</t>
  </si>
  <si>
    <t>Z:\KPC Survival\Elena-KPCdataWorkup-May2025\3.6.2025\DE1693</t>
  </si>
  <si>
    <t>Z:\KPC Survival\Elena-KPCdataWorkup-May2025\2.5.2025\1752</t>
  </si>
  <si>
    <t>Z:\KPC Survival\Elena-KPCdataWorkup-May2025\2.5.2025\1766</t>
  </si>
  <si>
    <t>C1 (red)  (t1cor)</t>
  </si>
  <si>
    <t>C2 (green) (T2sag)</t>
  </si>
  <si>
    <t>C3 (blue) (T2 cor)</t>
  </si>
  <si>
    <t>Z:\KPC Survival\Elena-KPCdataWorkup-May2025\3.6.2025\1752</t>
  </si>
  <si>
    <t>Path of original dataset</t>
  </si>
  <si>
    <t xml:space="preserve">Calculate Delta  (Steps 5 thru 8 ) </t>
  </si>
  <si>
    <t>Step 9 ( Equalize Num Slices btwn 2 T2w Stacks)</t>
  </si>
  <si>
    <t xml:space="preserve">Third Stack Sync Up Section (Steps 10 -11) </t>
  </si>
  <si>
    <t>Z:\KPC Survival\Elena-KPCdataWorkup-May2025\DICOM files\2.5.2025\1759</t>
  </si>
  <si>
    <t>Z:\KPC Survival\Elena-KPCdataWorkup-May2025\3.6.2025\1759</t>
  </si>
  <si>
    <t>Z:\KPC Survival\Elena-KPCdataWorkup-May2025\3.6.2025\1766</t>
  </si>
  <si>
    <t>Z:\KPC Survival\Elena-KPCdataWorkup-May2025\DICOM files\3.18.2025\DE1673</t>
  </si>
  <si>
    <t>Z:\KPC Survival\Elena-KPCdataWorkup-May2025\DICOM files\4.17.2025\DE1673</t>
  </si>
  <si>
    <t>Z:\KPC Survival\Elena-KPCdataWorkup-May2025\DICOM files\3.18.2025\DE1747</t>
  </si>
  <si>
    <t>30, 30, 30 for 3d drift</t>
  </si>
  <si>
    <t>Pancreas and Tumor Volume (mm^3)</t>
  </si>
  <si>
    <t>low degree of confidence for measurement, gating efficiency poor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</si>
</sst>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0" fontId="0" fillId="0" borderId="0" xfId="0" applyAlignment="1">
      <alignment wrapText="1"/>
    </xf>
    <xf numFmtId="16" fontId="0" fillId="0" borderId="0" xfId="0" applyNumberFormat="1" applyAlignment="1">
      <alignment wrapText="1"/>
    </xf>
    <xf numFmtId="0" fontId="1" fillId="0" borderId="0" xfId="0" applyFont="1" applyAlignment="1">
      <alignment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2" borderId="5" xfId="0" applyFill="1" applyBorder="1" applyAlignment="1">
      <alignment wrapText="1"/>
    </xf>
    <xf numFmtId="0" fontId="1" fillId="2" borderId="0" xfId="0" applyFont="1" applyFill="1" applyAlignment="1">
      <alignment wrapText="1"/>
    </xf>
    <xf numFmtId="0" fontId="5" fillId="0" borderId="0" xfId="0" applyFont="1" applyFill="1"/>
    <xf numFmtId="0" fontId="5" fillId="0" borderId="0" xfId="0" applyFont="1" applyFill="1" applyAlignment="1">
      <alignment wrapText="1"/>
    </xf>
    <xf numFmtId="16" fontId="5" fillId="0" borderId="0" xfId="0" applyNumberFormat="1" applyFont="1" applyFill="1"/>
    <xf numFmtId="0" fontId="0" fillId="0" borderId="0" xfId="0" applyFill="1" applyAlignment="1">
      <alignment wrapText="1"/>
    </xf>
    <xf numFmtId="0" fontId="0" fillId="3" borderId="0" xfId="0" applyFill="1"/>
    <xf numFmtId="16" fontId="0" fillId="0" borderId="0" xfId="0" applyNumberFormat="1" applyFill="1" applyAlignment="1">
      <alignment wrapText="1"/>
    </xf>
    <xf numFmtId="0" fontId="0" fillId="0" borderId="0" xfId="0" applyFill="1"/>
    <xf numFmtId="16" fontId="0" fillId="0" borderId="0" xfId="0" applyNumberFormat="1" applyFill="1"/>
    <xf numFmtId="0" fontId="6" fillId="0" borderId="0" xfId="0" applyFont="1"/>
  </cellXfs>
  <cellStyles count="1"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2.xml"/><Relationship Id="rId2" Type="http://schemas.openxmlformats.org/officeDocument/2006/relationships/image" Target="../media/image1.png"/><Relationship Id="rId1" Type="http://schemas.openxmlformats.org/officeDocument/2006/relationships/customXml" Target="../ink/ink1.xml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ustomXml" Target="../ink/ink4.xml"/><Relationship Id="rId2" Type="http://schemas.openxmlformats.org/officeDocument/2006/relationships/image" Target="../media/image1.png"/><Relationship Id="rId1" Type="http://schemas.openxmlformats.org/officeDocument/2006/relationships/customXml" Target="../ink/ink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24</xdr:row>
      <xdr:rowOff>36750</xdr:rowOff>
    </xdr:from>
    <xdr:to>
      <xdr:col>4</xdr:col>
      <xdr:colOff>68860</xdr:colOff>
      <xdr:row>24</xdr:row>
      <xdr:rowOff>104200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DACFD7C2-40A7-47B5-B1DE-B29AB597F63C}"/>
                </a:ext>
              </a:extLst>
            </xdr14:cNvPr>
            <xdr14:cNvContentPartPr/>
          </xdr14:nvContentPartPr>
          <xdr14:nvPr macro=""/>
          <xdr14:xfrm>
            <a:off x="6732360" y="7609125"/>
            <a:ext cx="56160" cy="73800"/>
          </xdr14:xfrm>
        </xdr:contentPart>
      </mc:Choice>
      <mc:Fallback xmlns=""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6C570909-649F-A4AA-C68A-1450CF5D2291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6726240" y="7603005"/>
              <a:ext cx="68400" cy="8604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</xdr:col>
      <xdr:colOff>1000815</xdr:colOff>
      <xdr:row>27</xdr:row>
      <xdr:rowOff>102225</xdr:rowOff>
    </xdr:from>
    <xdr:to>
      <xdr:col>3</xdr:col>
      <xdr:colOff>1021285</xdr:colOff>
      <xdr:row>27</xdr:row>
      <xdr:rowOff>105825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252E7B4E-FBCB-42AC-AFA2-687CB5015554}"/>
                </a:ext>
              </a:extLst>
            </xdr14:cNvPr>
            <xdr14:cNvContentPartPr/>
          </xdr14:nvContentPartPr>
          <xdr14:nvPr macro=""/>
          <xdr14:xfrm>
            <a:off x="6611040" y="8217525"/>
            <a:ext cx="3960" cy="360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AA94CE31-D9FE-920A-7030-E10C673EFDAB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6602625" y="8208782"/>
              <a:ext cx="20790" cy="21086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74385</xdr:colOff>
      <xdr:row>4</xdr:row>
      <xdr:rowOff>0</xdr:rowOff>
    </xdr:from>
    <xdr:to>
      <xdr:col>3</xdr:col>
      <xdr:colOff>140070</xdr:colOff>
      <xdr:row>4</xdr:row>
      <xdr:rowOff>64275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6C570909-649F-A4AA-C68A-1450CF5D2291}"/>
                </a:ext>
              </a:extLst>
            </xdr14:cNvPr>
            <xdr14:cNvContentPartPr/>
          </xdr14:nvContentPartPr>
          <xdr14:nvPr macro=""/>
          <xdr14:xfrm>
            <a:off x="6732360" y="7609125"/>
            <a:ext cx="56160" cy="73800"/>
          </xdr14:xfrm>
        </xdr:contentPart>
      </mc:Choice>
      <mc:Fallback xmlns=""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6C570909-649F-A4AA-C68A-1450CF5D2291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6726240" y="7603005"/>
              <a:ext cx="68400" cy="8604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</xdr:col>
      <xdr:colOff>1000815</xdr:colOff>
      <xdr:row>4</xdr:row>
      <xdr:rowOff>0</xdr:rowOff>
    </xdr:from>
    <xdr:to>
      <xdr:col>2</xdr:col>
      <xdr:colOff>1018110</xdr:colOff>
      <xdr:row>4</xdr:row>
      <xdr:rowOff>425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A94CE31-D9FE-920A-7030-E10C673EFDAB}"/>
                </a:ext>
              </a:extLst>
            </xdr14:cNvPr>
            <xdr14:cNvContentPartPr/>
          </xdr14:nvContentPartPr>
          <xdr14:nvPr macro=""/>
          <xdr14:xfrm>
            <a:off x="6611040" y="8217525"/>
            <a:ext cx="3960" cy="360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AA94CE31-D9FE-920A-7030-E10C673EFDAB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6602625" y="8208782"/>
              <a:ext cx="20790" cy="21086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20T21:30:54.768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156 0 1441,'-83'54'128,"21"8"-576,51 26-673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20T21:30:54.769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245 335 1057,'0'-5'-480,"0"-5"544,43 10-289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4T22:22:04.464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156 0 1441,'-83'54'128,"21"8"-576,51 26-673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5-14T22:22:04.837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245 322 1057,'0'-1'-480,"0"0"544,60 1-289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FC1D3-21BB-4CFB-A2E3-143BBFF6C0B8}">
  <dimension ref="A1:F43"/>
  <sheetViews>
    <sheetView workbookViewId="0">
      <pane xSplit="4" ySplit="2" topLeftCell="E23" activePane="bottomRight" state="frozen"/>
      <selection pane="topRight" activeCell="G1" sqref="G1"/>
      <selection pane="bottomLeft" activeCell="A6" sqref="A6"/>
      <selection pane="bottomRight" activeCell="F30" sqref="F30"/>
    </sheetView>
  </sheetViews>
  <sheetFormatPr defaultRowHeight="14.5" x14ac:dyDescent="0.35"/>
  <cols>
    <col min="1" max="1" width="26.36328125" style="19" customWidth="1"/>
    <col min="3" max="3" width="14.36328125" style="22" customWidth="1"/>
    <col min="4" max="4" width="15.36328125" style="22" customWidth="1"/>
  </cols>
  <sheetData>
    <row r="1" spans="1:5" s="2" customFormat="1" ht="72.5" x14ac:dyDescent="0.35">
      <c r="A1" s="19" t="s">
        <v>34</v>
      </c>
      <c r="B1" s="2" t="s">
        <v>45</v>
      </c>
      <c r="C1" s="19" t="s">
        <v>2</v>
      </c>
      <c r="D1" s="19" t="s">
        <v>0</v>
      </c>
      <c r="E1" s="2" t="s">
        <v>25</v>
      </c>
    </row>
    <row r="3" spans="1:5" s="2" customFormat="1" ht="58" x14ac:dyDescent="0.35">
      <c r="A3" s="21" t="s">
        <v>3</v>
      </c>
      <c r="B3"/>
      <c r="C3" s="19">
        <v>1685</v>
      </c>
      <c r="D3" s="21">
        <v>45693</v>
      </c>
    </row>
    <row r="4" spans="1:5" ht="72.5" x14ac:dyDescent="0.35">
      <c r="A4" s="19" t="s">
        <v>12</v>
      </c>
      <c r="C4" s="22" t="s">
        <v>10</v>
      </c>
      <c r="D4" s="23">
        <v>45784</v>
      </c>
    </row>
    <row r="5" spans="1:5" s="2" customFormat="1" ht="14.4" customHeight="1" x14ac:dyDescent="0.35">
      <c r="A5" s="21" t="s">
        <v>16</v>
      </c>
      <c r="B5"/>
      <c r="C5" s="19">
        <v>1685</v>
      </c>
      <c r="D5" s="21">
        <v>45722</v>
      </c>
    </row>
    <row r="6" spans="1:5" ht="58" x14ac:dyDescent="0.35">
      <c r="A6" s="19" t="s">
        <v>17</v>
      </c>
      <c r="C6" s="17">
        <v>1689</v>
      </c>
      <c r="D6" s="23">
        <v>45693</v>
      </c>
    </row>
    <row r="7" spans="1:5" s="16" customFormat="1" ht="58" x14ac:dyDescent="0.35">
      <c r="A7" s="17" t="s">
        <v>20</v>
      </c>
      <c r="B7"/>
      <c r="C7" s="17">
        <v>1689</v>
      </c>
      <c r="D7" s="18">
        <v>45722</v>
      </c>
    </row>
    <row r="8" spans="1:5" ht="43.5" x14ac:dyDescent="0.35">
      <c r="A8" s="19" t="s">
        <v>23</v>
      </c>
      <c r="C8" s="22">
        <v>1693</v>
      </c>
      <c r="D8" s="21">
        <v>45693</v>
      </c>
      <c r="E8" t="s">
        <v>26</v>
      </c>
    </row>
    <row r="9" spans="1:5" ht="43.5" x14ac:dyDescent="0.35">
      <c r="A9" s="19" t="s">
        <v>27</v>
      </c>
      <c r="C9" s="22">
        <v>1693</v>
      </c>
      <c r="D9" s="18">
        <v>45722</v>
      </c>
    </row>
    <row r="10" spans="1:5" ht="43.5" x14ac:dyDescent="0.35">
      <c r="A10" s="19" t="s">
        <v>28</v>
      </c>
      <c r="C10" s="22">
        <v>1752</v>
      </c>
      <c r="D10" s="21">
        <v>45693</v>
      </c>
    </row>
    <row r="11" spans="1:5" ht="43.5" x14ac:dyDescent="0.35">
      <c r="A11" s="19" t="s">
        <v>33</v>
      </c>
      <c r="C11" s="22">
        <v>1752</v>
      </c>
      <c r="D11" s="18">
        <v>45722</v>
      </c>
    </row>
    <row r="12" spans="1:5" ht="40" customHeight="1" x14ac:dyDescent="0.35">
      <c r="A12" s="19" t="s">
        <v>38</v>
      </c>
      <c r="C12" s="22">
        <v>1759</v>
      </c>
      <c r="D12" s="21">
        <v>45693</v>
      </c>
    </row>
    <row r="13" spans="1:5" ht="43.5" x14ac:dyDescent="0.35">
      <c r="A13" s="19" t="s">
        <v>39</v>
      </c>
      <c r="C13" s="22">
        <v>1759</v>
      </c>
      <c r="D13" s="18">
        <v>45722</v>
      </c>
    </row>
    <row r="14" spans="1:5" ht="43.5" x14ac:dyDescent="0.35">
      <c r="A14" s="19" t="s">
        <v>29</v>
      </c>
      <c r="C14" s="22">
        <v>1766</v>
      </c>
      <c r="D14" s="21">
        <v>45693</v>
      </c>
    </row>
    <row r="15" spans="1:5" ht="43.5" x14ac:dyDescent="0.35">
      <c r="A15" s="19" t="s">
        <v>40</v>
      </c>
      <c r="C15" s="22">
        <v>1766</v>
      </c>
      <c r="D15" s="18">
        <v>45722</v>
      </c>
    </row>
    <row r="16" spans="1:5" x14ac:dyDescent="0.35">
      <c r="B16" s="20"/>
      <c r="C16" s="22">
        <v>1672</v>
      </c>
      <c r="D16" s="21">
        <v>45693</v>
      </c>
    </row>
    <row r="17" spans="1:6" ht="43.5" x14ac:dyDescent="0.35">
      <c r="A17" s="19" t="s">
        <v>22</v>
      </c>
      <c r="B17" s="20"/>
      <c r="C17" s="22">
        <v>1672</v>
      </c>
      <c r="D17" s="18">
        <v>45722</v>
      </c>
    </row>
    <row r="18" spans="1:6" ht="58" x14ac:dyDescent="0.35">
      <c r="A18" s="19" t="s">
        <v>41</v>
      </c>
      <c r="C18" s="22">
        <v>1673</v>
      </c>
      <c r="D18" s="23">
        <v>45734</v>
      </c>
    </row>
    <row r="19" spans="1:6" ht="58" x14ac:dyDescent="0.35">
      <c r="A19" s="19" t="s">
        <v>42</v>
      </c>
      <c r="C19" s="22">
        <v>1673</v>
      </c>
      <c r="D19" s="23">
        <v>45764</v>
      </c>
    </row>
    <row r="20" spans="1:6" ht="58" x14ac:dyDescent="0.35">
      <c r="A20" s="19" t="s">
        <v>43</v>
      </c>
      <c r="C20" s="22">
        <v>1747</v>
      </c>
      <c r="D20" s="23">
        <v>45734</v>
      </c>
    </row>
    <row r="21" spans="1:6" x14ac:dyDescent="0.35">
      <c r="C21" s="22">
        <v>1747</v>
      </c>
      <c r="D21" s="23">
        <v>45764</v>
      </c>
    </row>
    <row r="22" spans="1:6" x14ac:dyDescent="0.35">
      <c r="C22" s="22">
        <v>1795</v>
      </c>
      <c r="D22" s="23">
        <v>45734</v>
      </c>
    </row>
    <row r="23" spans="1:6" x14ac:dyDescent="0.35">
      <c r="C23" s="22">
        <v>1795</v>
      </c>
      <c r="D23" s="23">
        <v>45764</v>
      </c>
    </row>
    <row r="24" spans="1:6" x14ac:dyDescent="0.35">
      <c r="C24" s="22">
        <v>1796</v>
      </c>
      <c r="D24" s="23">
        <v>45734</v>
      </c>
    </row>
    <row r="25" spans="1:6" x14ac:dyDescent="0.35">
      <c r="C25" s="22">
        <v>1796</v>
      </c>
      <c r="D25" s="23">
        <v>45764</v>
      </c>
    </row>
    <row r="26" spans="1:6" x14ac:dyDescent="0.35">
      <c r="C26" s="22">
        <v>1879</v>
      </c>
      <c r="D26" s="23">
        <v>45734</v>
      </c>
    </row>
    <row r="27" spans="1:6" x14ac:dyDescent="0.35">
      <c r="C27" s="22">
        <v>1879</v>
      </c>
      <c r="D27" s="23">
        <v>45764</v>
      </c>
    </row>
    <row r="28" spans="1:6" x14ac:dyDescent="0.35">
      <c r="C28" s="22">
        <v>1929</v>
      </c>
      <c r="D28" s="23">
        <v>45734</v>
      </c>
    </row>
    <row r="29" spans="1:6" x14ac:dyDescent="0.35">
      <c r="C29" s="22">
        <v>1929</v>
      </c>
      <c r="D29" s="23">
        <v>45764</v>
      </c>
    </row>
    <row r="30" spans="1:6" x14ac:dyDescent="0.35">
      <c r="B30">
        <v>211.10400000000001</v>
      </c>
      <c r="C30" s="22">
        <v>1930</v>
      </c>
      <c r="D30" s="23">
        <v>45734</v>
      </c>
      <c r="F30" s="24" t="s">
        <v>46</v>
      </c>
    </row>
    <row r="31" spans="1:6" x14ac:dyDescent="0.35">
      <c r="B31" s="24">
        <v>483.72000000000008</v>
      </c>
      <c r="C31" s="22">
        <v>1930</v>
      </c>
      <c r="D31" s="23">
        <v>45764</v>
      </c>
      <c r="E31" t="s">
        <v>44</v>
      </c>
      <c r="F31" s="24" t="s">
        <v>46</v>
      </c>
    </row>
    <row r="32" spans="1:6" x14ac:dyDescent="0.35">
      <c r="B32">
        <v>428.25900000000007</v>
      </c>
      <c r="C32" s="22">
        <v>1979</v>
      </c>
      <c r="D32" s="23">
        <v>45734</v>
      </c>
    </row>
    <row r="33" spans="2:4" x14ac:dyDescent="0.35">
      <c r="B33">
        <v>518.99400000000003</v>
      </c>
      <c r="C33" s="22">
        <v>1979</v>
      </c>
      <c r="D33" s="23">
        <v>45764</v>
      </c>
    </row>
    <row r="34" spans="2:4" x14ac:dyDescent="0.35">
      <c r="B34">
        <v>1255.4000000000001</v>
      </c>
      <c r="C34" s="22">
        <v>1981</v>
      </c>
      <c r="D34" s="23">
        <v>45734</v>
      </c>
    </row>
    <row r="36" spans="2:4" x14ac:dyDescent="0.35">
      <c r="B36">
        <v>1181.5819999999999</v>
      </c>
      <c r="C36" s="22">
        <v>1984</v>
      </c>
      <c r="D36" s="23">
        <v>45734</v>
      </c>
    </row>
    <row r="37" spans="2:4" x14ac:dyDescent="0.35">
      <c r="B37">
        <v>3420.7880000000005</v>
      </c>
      <c r="C37" s="22">
        <v>1984</v>
      </c>
      <c r="D37" s="23">
        <v>45764</v>
      </c>
    </row>
    <row r="38" spans="2:4" x14ac:dyDescent="0.35">
      <c r="C38" s="22">
        <v>1603</v>
      </c>
      <c r="D38" s="23">
        <v>45736</v>
      </c>
    </row>
    <row r="39" spans="2:4" x14ac:dyDescent="0.35">
      <c r="C39" s="22">
        <v>1650</v>
      </c>
      <c r="D39" s="23">
        <v>45736</v>
      </c>
    </row>
    <row r="40" spans="2:4" ht="15" customHeight="1" x14ac:dyDescent="0.35">
      <c r="C40" s="22">
        <v>1657</v>
      </c>
      <c r="D40" s="23">
        <v>45736</v>
      </c>
    </row>
    <row r="41" spans="2:4" x14ac:dyDescent="0.35">
      <c r="C41" s="22">
        <v>1682</v>
      </c>
      <c r="D41" s="23">
        <v>45736</v>
      </c>
    </row>
    <row r="43" spans="2:4" x14ac:dyDescent="0.35">
      <c r="C43" s="22">
        <v>39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"/>
  <sheetViews>
    <sheetView tabSelected="1" workbookViewId="0">
      <pane xSplit="4" ySplit="2" topLeftCell="E3" activePane="bottomRight" state="frozen"/>
      <selection pane="topRight" activeCell="G1" sqref="G1"/>
      <selection pane="bottomLeft" activeCell="A6" sqref="A6"/>
      <selection pane="bottomRight" activeCell="J3" sqref="J3"/>
    </sheetView>
  </sheetViews>
  <sheetFormatPr defaultRowHeight="14.5" x14ac:dyDescent="0.35"/>
  <cols>
    <col min="1" max="1" width="49.81640625" style="19" customWidth="1"/>
    <col min="2" max="2" width="14.36328125" customWidth="1"/>
    <col min="3" max="3" width="15.36328125" customWidth="1"/>
    <col min="4" max="4" width="24.36328125" style="11" customWidth="1"/>
    <col min="5" max="5" width="16.81640625" style="12" customWidth="1"/>
    <col min="6" max="6" width="23.08984375" style="12" customWidth="1"/>
    <col min="7" max="7" width="16.54296875" style="13" customWidth="1"/>
    <col min="8" max="8" width="8.90625" style="11"/>
    <col min="9" max="9" width="21.1796875" style="12" customWidth="1"/>
    <col min="10" max="10" width="17" style="13" customWidth="1"/>
    <col min="18" max="18" width="18.1796875" customWidth="1"/>
    <col min="19" max="19" width="19" customWidth="1"/>
    <col min="20" max="20" width="21.54296875" customWidth="1"/>
  </cols>
  <sheetData>
    <row r="1" spans="1:21" s="2" customFormat="1" ht="87" x14ac:dyDescent="0.35">
      <c r="A1" s="19" t="s">
        <v>34</v>
      </c>
      <c r="B1" s="2" t="s">
        <v>2</v>
      </c>
      <c r="C1" s="2" t="s">
        <v>0</v>
      </c>
      <c r="D1" s="8" t="s">
        <v>21</v>
      </c>
      <c r="E1" s="9" t="s">
        <v>13</v>
      </c>
      <c r="F1" s="9" t="s">
        <v>14</v>
      </c>
      <c r="G1" s="14" t="s">
        <v>15</v>
      </c>
      <c r="H1" s="8" t="s">
        <v>18</v>
      </c>
      <c r="I1" s="9" t="s">
        <v>19</v>
      </c>
      <c r="J1" s="14" t="s">
        <v>1</v>
      </c>
      <c r="K1" s="2" t="s">
        <v>4</v>
      </c>
      <c r="L1" s="4" t="s">
        <v>5</v>
      </c>
      <c r="M1" s="2" t="s">
        <v>6</v>
      </c>
      <c r="N1" s="19" t="s">
        <v>9</v>
      </c>
      <c r="O1" s="2" t="s">
        <v>7</v>
      </c>
      <c r="P1" s="15" t="s">
        <v>8</v>
      </c>
      <c r="Q1" s="15" t="s">
        <v>24</v>
      </c>
      <c r="R1" s="2" t="s">
        <v>30</v>
      </c>
      <c r="S1" s="2" t="s">
        <v>31</v>
      </c>
      <c r="T1" s="2" t="s">
        <v>32</v>
      </c>
      <c r="U1" s="2" t="s">
        <v>25</v>
      </c>
    </row>
    <row r="2" spans="1:21" x14ac:dyDescent="0.35">
      <c r="D2" s="5" t="s">
        <v>35</v>
      </c>
      <c r="E2" s="6"/>
      <c r="F2" s="6"/>
      <c r="G2" s="7"/>
      <c r="H2" s="5"/>
      <c r="I2" s="6" t="s">
        <v>36</v>
      </c>
      <c r="J2" s="7"/>
      <c r="K2" t="s">
        <v>37</v>
      </c>
    </row>
    <row r="3" spans="1:21" s="2" customFormat="1" ht="29" x14ac:dyDescent="0.35">
      <c r="A3" s="21" t="s">
        <v>3</v>
      </c>
      <c r="B3" s="2">
        <v>1685</v>
      </c>
      <c r="C3" s="3">
        <v>45693</v>
      </c>
      <c r="D3" s="8">
        <v>159</v>
      </c>
      <c r="E3" s="9">
        <v>142</v>
      </c>
      <c r="F3" s="9">
        <v>128</v>
      </c>
      <c r="G3" s="10">
        <f>E3-D3</f>
        <v>-17</v>
      </c>
      <c r="H3" s="8">
        <v>225</v>
      </c>
      <c r="I3" s="9">
        <v>224</v>
      </c>
      <c r="J3" s="10">
        <f t="shared" ref="J3" si="0">H3-I3</f>
        <v>1</v>
      </c>
      <c r="K3" s="2">
        <v>200</v>
      </c>
      <c r="L3" s="2">
        <v>224</v>
      </c>
      <c r="M3" s="2">
        <v>224</v>
      </c>
      <c r="N3" s="2">
        <f t="shared" ref="N3" si="1">(MAX(K3:M3))-MIN(K3:M3)</f>
        <v>24</v>
      </c>
      <c r="O3" s="2">
        <v>142</v>
      </c>
      <c r="P3" s="2">
        <f t="shared" ref="P3:P4" si="2">O3-F3</f>
        <v>14</v>
      </c>
      <c r="Q3" s="2">
        <f t="shared" ref="Q3:Q4" si="3">IF((P3="0"),((MAX(K3:M3)+P3)-N3), ((MAX(K3:M3)+P3-1)-N3))</f>
        <v>213</v>
      </c>
    </row>
    <row r="4" spans="1:21" ht="29" x14ac:dyDescent="0.35">
      <c r="A4" s="19" t="s">
        <v>12</v>
      </c>
      <c r="B4" t="s">
        <v>10</v>
      </c>
      <c r="C4" s="1">
        <v>45784</v>
      </c>
      <c r="D4" s="11">
        <v>195</v>
      </c>
      <c r="E4" s="12">
        <v>253</v>
      </c>
      <c r="F4" s="12">
        <v>195</v>
      </c>
      <c r="G4" s="10">
        <f t="shared" ref="G4" si="4">E4-D4</f>
        <v>58</v>
      </c>
      <c r="H4" s="11">
        <v>243</v>
      </c>
      <c r="I4" s="12">
        <v>200</v>
      </c>
      <c r="J4" s="10">
        <f>H4-I4</f>
        <v>43</v>
      </c>
      <c r="K4">
        <v>200</v>
      </c>
      <c r="L4" t="s">
        <v>11</v>
      </c>
      <c r="M4">
        <v>243</v>
      </c>
      <c r="N4" s="2">
        <f>(MAX(K4:M4))-MIN(K4:M4)</f>
        <v>43</v>
      </c>
      <c r="O4" s="2">
        <v>142</v>
      </c>
      <c r="P4" s="2">
        <f t="shared" si="2"/>
        <v>-53</v>
      </c>
      <c r="Q4" s="2">
        <f t="shared" si="3"/>
        <v>146</v>
      </c>
    </row>
  </sheetData>
  <customSheetViews>
    <customSheetView guid="{56D9C9D5-A954-445C-A03E-FB4469E4E500}">
      <selection activeCell="A4" sqref="A4:XFD4"/>
      <pageMargins left="0.7" right="0.7" top="0.75" bottom="0.75" header="0.3" footer="0.3"/>
    </customSheetView>
  </customSheetViews>
  <conditionalFormatting sqref="G1:G1048576 P1:P1048576">
    <cfRule type="cellIs" dxfId="1" priority="3" operator="lessThan">
      <formula>0</formula>
    </cfRule>
    <cfRule type="cellIs" dxfId="0" priority="4" operator="greaterThan">
      <formula>0</formula>
    </cfRule>
  </conditionalFormatting>
  <conditionalFormatting sqref="G1:G1048576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tumor volumes</vt:lpstr>
      <vt:lpstr>original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Carlson, Elena</dc:creator>
  <cp:lastModifiedBy>Carlson, Elena</cp:lastModifiedBy>
  <dcterms:created xsi:type="dcterms:W3CDTF">2015-06-05T18:17:20Z</dcterms:created>
  <dcterms:modified xsi:type="dcterms:W3CDTF">2025-05-21T19:04:04Z</dcterms:modified>
</cp:coreProperties>
</file>