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Jo\Downloads\"/>
    </mc:Choice>
  </mc:AlternateContent>
  <xr:revisionPtr revIDLastSave="0" documentId="13_ncr:1_{945FE51E-DA40-4EE6-AC72-28592D132AC8}" xr6:coauthVersionLast="47" xr6:coauthVersionMax="47" xr10:uidLastSave="{00000000-0000-0000-0000-000000000000}"/>
  <bookViews>
    <workbookView xWindow="-108" yWindow="-108" windowWidth="23256" windowHeight="12456" xr2:uid="{692D55EC-4524-4D70-A622-D358E72495AB}"/>
  </bookViews>
  <sheets>
    <sheet name="PCB18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7" i="1" l="1"/>
  <c r="P28" i="1"/>
  <c r="O28" i="1"/>
  <c r="I28" i="1"/>
  <c r="H28" i="1"/>
  <c r="C28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O27" i="1"/>
  <c r="N27" i="1"/>
  <c r="M27" i="1"/>
  <c r="K27" i="1"/>
  <c r="J27" i="1"/>
  <c r="I27" i="1"/>
  <c r="H27" i="1"/>
  <c r="AA25" i="1"/>
  <c r="AA23" i="1" s="1"/>
  <c r="S25" i="1"/>
  <c r="S23" i="1" s="1"/>
  <c r="I25" i="1"/>
  <c r="I23" i="1" s="1"/>
  <c r="AE24" i="1"/>
  <c r="AD24" i="1"/>
  <c r="AC24" i="1"/>
  <c r="AC22" i="1" s="1"/>
  <c r="AB24" i="1"/>
  <c r="AB22" i="1" s="1"/>
  <c r="W24" i="1"/>
  <c r="V24" i="1"/>
  <c r="U24" i="1"/>
  <c r="U22" i="1" s="1"/>
  <c r="T24" i="1"/>
  <c r="T22" i="1" s="1"/>
  <c r="N24" i="1"/>
  <c r="M24" i="1"/>
  <c r="K24" i="1"/>
  <c r="K22" i="1" s="1"/>
  <c r="J24" i="1"/>
  <c r="J22" i="1" s="1"/>
  <c r="AE22" i="1"/>
  <c r="AD22" i="1"/>
  <c r="W22" i="1"/>
  <c r="V22" i="1"/>
  <c r="N22" i="1"/>
  <c r="M22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P21" i="1"/>
  <c r="O21" i="1"/>
  <c r="N21" i="1"/>
  <c r="M21" i="1"/>
  <c r="K21" i="1"/>
  <c r="J21" i="1"/>
  <c r="I21" i="1"/>
  <c r="H21" i="1"/>
  <c r="F19" i="1"/>
  <c r="F18" i="1"/>
  <c r="AH25" i="1" s="1"/>
  <c r="AH23" i="1" s="1"/>
  <c r="F17" i="1"/>
  <c r="F16" i="1"/>
  <c r="AE28" i="1" s="1"/>
  <c r="F15" i="1"/>
  <c r="AA24" i="1" s="1"/>
  <c r="AA22" i="1" s="1"/>
  <c r="AA28" i="1" s="1"/>
  <c r="P29" i="1" l="1"/>
  <c r="O24" i="1"/>
  <c r="O22" i="1" s="1"/>
  <c r="X24" i="1"/>
  <c r="X22" i="1" s="1"/>
  <c r="X28" i="1" s="1"/>
  <c r="AF24" i="1"/>
  <c r="AF22" i="1" s="1"/>
  <c r="AF28" i="1" s="1"/>
  <c r="N25" i="1"/>
  <c r="N23" i="1" s="1"/>
  <c r="W25" i="1"/>
  <c r="W23" i="1" s="1"/>
  <c r="W29" i="1" s="1"/>
  <c r="AE25" i="1"/>
  <c r="AE23" i="1" s="1"/>
  <c r="J28" i="1"/>
  <c r="T28" i="1"/>
  <c r="AB28" i="1"/>
  <c r="H29" i="1"/>
  <c r="C29" i="1" s="1"/>
  <c r="R29" i="1"/>
  <c r="Z29" i="1"/>
  <c r="AH29" i="1"/>
  <c r="P24" i="1"/>
  <c r="P22" i="1" s="1"/>
  <c r="Y24" i="1"/>
  <c r="Y22" i="1" s="1"/>
  <c r="Y28" i="1" s="1"/>
  <c r="AG24" i="1"/>
  <c r="AG22" i="1" s="1"/>
  <c r="AG28" i="1" s="1"/>
  <c r="O25" i="1"/>
  <c r="O23" i="1" s="1"/>
  <c r="X25" i="1"/>
  <c r="X23" i="1" s="1"/>
  <c r="AF25" i="1"/>
  <c r="AF23" i="1" s="1"/>
  <c r="K28" i="1"/>
  <c r="U28" i="1"/>
  <c r="AC28" i="1"/>
  <c r="I29" i="1"/>
  <c r="S29" i="1"/>
  <c r="AA29" i="1"/>
  <c r="U25" i="1"/>
  <c r="U23" i="1" s="1"/>
  <c r="U29" i="1" s="1"/>
  <c r="X29" i="1"/>
  <c r="M25" i="1"/>
  <c r="M23" i="1" s="1"/>
  <c r="V25" i="1"/>
  <c r="V23" i="1" s="1"/>
  <c r="AD25" i="1"/>
  <c r="AD23" i="1" s="1"/>
  <c r="AD29" i="1" s="1"/>
  <c r="H24" i="1"/>
  <c r="H22" i="1" s="1"/>
  <c r="R24" i="1"/>
  <c r="R22" i="1" s="1"/>
  <c r="R28" i="1" s="1"/>
  <c r="Z24" i="1"/>
  <c r="Z22" i="1" s="1"/>
  <c r="Z28" i="1" s="1"/>
  <c r="AH24" i="1"/>
  <c r="AH22" i="1" s="1"/>
  <c r="AH28" i="1" s="1"/>
  <c r="P25" i="1"/>
  <c r="P23" i="1" s="1"/>
  <c r="Y25" i="1"/>
  <c r="Y23" i="1" s="1"/>
  <c r="Y29" i="1" s="1"/>
  <c r="AG25" i="1"/>
  <c r="AG23" i="1" s="1"/>
  <c r="AG29" i="1" s="1"/>
  <c r="M28" i="1"/>
  <c r="V28" i="1"/>
  <c r="AD28" i="1"/>
  <c r="J29" i="1"/>
  <c r="T29" i="1"/>
  <c r="AB29" i="1"/>
  <c r="J25" i="1"/>
  <c r="J23" i="1" s="1"/>
  <c r="T25" i="1"/>
  <c r="T23" i="1" s="1"/>
  <c r="AB25" i="1"/>
  <c r="AB23" i="1" s="1"/>
  <c r="N29" i="1"/>
  <c r="AE29" i="1"/>
  <c r="K25" i="1"/>
  <c r="K23" i="1" s="1"/>
  <c r="AC25" i="1"/>
  <c r="AC23" i="1" s="1"/>
  <c r="AC29" i="1" s="1"/>
  <c r="O29" i="1"/>
  <c r="AF29" i="1"/>
  <c r="I24" i="1"/>
  <c r="I22" i="1" s="1"/>
  <c r="S24" i="1"/>
  <c r="S22" i="1" s="1"/>
  <c r="S28" i="1" s="1"/>
  <c r="H25" i="1"/>
  <c r="H23" i="1" s="1"/>
  <c r="R25" i="1"/>
  <c r="R23" i="1" s="1"/>
  <c r="Z25" i="1"/>
  <c r="Z23" i="1" s="1"/>
  <c r="N28" i="1"/>
  <c r="W28" i="1"/>
  <c r="K29" i="1"/>
  <c r="M29" i="1"/>
  <c r="V29" i="1"/>
</calcChain>
</file>

<file path=xl/sharedStrings.xml><?xml version="1.0" encoding="utf-8"?>
<sst xmlns="http://schemas.openxmlformats.org/spreadsheetml/2006/main" count="63" uniqueCount="47">
  <si>
    <r>
      <rPr>
        <b/>
        <sz val="14"/>
        <color theme="1"/>
        <rFont val="Aptos Narrow"/>
        <family val="2"/>
        <scheme val="minor"/>
      </rPr>
      <t>NOTE:</t>
    </r>
    <r>
      <rPr>
        <sz val="14"/>
        <color theme="1"/>
        <rFont val="Aptos Narrow"/>
        <family val="2"/>
        <scheme val="minor"/>
      </rPr>
      <t xml:space="preserve"> 
</t>
    </r>
    <r>
      <rPr>
        <sz val="12"/>
        <color theme="1"/>
        <rFont val="Aptos Narrow"/>
        <family val="2"/>
        <scheme val="minor"/>
      </rPr>
      <t>.</t>
    </r>
  </si>
  <si>
    <r>
      <rPr>
        <b/>
        <sz val="18"/>
        <color theme="1"/>
        <rFont val="Aptos Narrow"/>
        <family val="2"/>
        <scheme val="minor"/>
      </rPr>
      <t>Template of woking sheet</t>
    </r>
    <r>
      <rPr>
        <b/>
        <sz val="12"/>
        <color theme="1"/>
        <rFont val="Aptos Narrow"/>
        <family val="2"/>
        <scheme val="minor"/>
      </rPr>
      <t xml:space="preserve">
Xueshu Li, 2024-03-27
Scope:</t>
    </r>
    <r>
      <rPr>
        <sz val="12"/>
        <color theme="1"/>
        <rFont val="Aptos Narrow"/>
        <family val="2"/>
        <scheme val="minor"/>
      </rPr>
      <t xml:space="preserve"> This template is used for quantification of PCB18 and its metabolites from the integration data of GC-MS/MS by MRM method. 
1. Input the experimetal data
1.1 Spiked amount of analystes and standards; 1.2 tissue weight
2.</t>
    </r>
    <r>
      <rPr>
        <sz val="12"/>
        <color rgb="FFFF0000"/>
        <rFont val="Aptos Narrow"/>
        <family val="2"/>
        <scheme val="minor"/>
      </rPr>
      <t xml:space="preserve"> Copy and paste the values (123) from MassHunter Quan results (sorted by RT)</t>
    </r>
    <r>
      <rPr>
        <sz val="12"/>
        <color theme="1"/>
        <rFont val="Aptos Narrow"/>
        <family val="2"/>
        <scheme val="minor"/>
      </rPr>
      <t xml:space="preserve">
2.1 "Ref"; 2.2 "OPR", 2.3 "Method blanks", 2.4 "Tissue samples"
3. Resluts (green area), including: OPR recoveries, SS recoveries,  and mass of PCB and metabolites</t>
    </r>
  </si>
  <si>
    <t>tissue weight (g)</t>
  </si>
  <si>
    <t>RRF calibration</t>
  </si>
  <si>
    <t>OPR</t>
  </si>
  <si>
    <t>Method blanks</t>
  </si>
  <si>
    <t>Compound Method</t>
  </si>
  <si>
    <t>mass</t>
  </si>
  <si>
    <t>Ref</t>
  </si>
  <si>
    <t>RRF</t>
  </si>
  <si>
    <t>OPR1</t>
  </si>
  <si>
    <t>OPR2</t>
  </si>
  <si>
    <t>OPR3</t>
  </si>
  <si>
    <t>OPR4</t>
  </si>
  <si>
    <t>MB1</t>
  </si>
  <si>
    <t>MB2</t>
  </si>
  <si>
    <t>MB3</t>
  </si>
  <si>
    <t>Name</t>
  </si>
  <si>
    <t>Transition</t>
  </si>
  <si>
    <t>RT</t>
  </si>
  <si>
    <t>ng</t>
  </si>
  <si>
    <t>Area</t>
  </si>
  <si>
    <t>SS_D_PCB30</t>
  </si>
  <si>
    <t>261.0 -&gt; 191.0</t>
  </si>
  <si>
    <t>PCB18</t>
  </si>
  <si>
    <t>256.0 -&gt; 186.0</t>
  </si>
  <si>
    <t>4'-OH-PCB18</t>
  </si>
  <si>
    <t>286.0 -&gt; 243.0</t>
  </si>
  <si>
    <t>SS_4-OH-PCB52</t>
  </si>
  <si>
    <t>321.9 -&gt; 278.9</t>
  </si>
  <si>
    <t>IS_PCB204</t>
  </si>
  <si>
    <t>429.8 -&gt; 357.9</t>
  </si>
  <si>
    <t>SS recovery</t>
  </si>
  <si>
    <t>RS% (D-30)</t>
  </si>
  <si>
    <t>RS% (4'-52)</t>
  </si>
  <si>
    <t>D-65</t>
  </si>
  <si>
    <t>D-PCB30</t>
  </si>
  <si>
    <t>4'-PCB159</t>
  </si>
  <si>
    <t>4'-PCB52</t>
  </si>
  <si>
    <t>OPR recovery</t>
  </si>
  <si>
    <t>PCB11 and its metabolites (ng)</t>
  </si>
  <si>
    <t>PCB11 and its metabolites (ng/g tissue)</t>
  </si>
  <si>
    <t>Serum samples</t>
  </si>
  <si>
    <t>Serum1</t>
  </si>
  <si>
    <t>Serum2</t>
  </si>
  <si>
    <t>Serum3</t>
  </si>
  <si>
    <t>MB4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</si>
</sst>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rgb="FF0000FF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6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6" fillId="0" borderId="0" xfId="0" applyFont="1" applyAlignment="1">
      <alignment wrapText="1"/>
    </xf>
    <xf numFmtId="0" fontId="0" fillId="0" borderId="0" xfId="0" applyAlignment="1">
      <alignment horizontal="left"/>
    </xf>
    <xf numFmtId="0" fontId="3" fillId="0" borderId="9" xfId="0" applyFont="1" applyBorder="1"/>
    <xf numFmtId="164" fontId="0" fillId="2" borderId="9" xfId="0" applyNumberFormat="1" applyFill="1" applyBorder="1" applyAlignment="1">
      <alignment horizontal="left" vertical="center"/>
    </xf>
    <xf numFmtId="0" fontId="0" fillId="2" borderId="9" xfId="0" applyFill="1" applyBorder="1" applyAlignment="1">
      <alignment horizontal="left"/>
    </xf>
    <xf numFmtId="0" fontId="10" fillId="0" borderId="0" xfId="0" applyFont="1"/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left"/>
    </xf>
    <xf numFmtId="0" fontId="0" fillId="0" borderId="9" xfId="0" applyBorder="1"/>
    <xf numFmtId="0" fontId="0" fillId="0" borderId="9" xfId="0" applyBorder="1" applyAlignment="1">
      <alignment horizontal="center"/>
    </xf>
    <xf numFmtId="0" fontId="0" fillId="3" borderId="9" xfId="0" applyFill="1" applyBorder="1"/>
    <xf numFmtId="0" fontId="0" fillId="3" borderId="9" xfId="0" applyFill="1" applyBorder="1" applyAlignment="1">
      <alignment horizontal="left"/>
    </xf>
    <xf numFmtId="0" fontId="11" fillId="0" borderId="9" xfId="0" applyFont="1" applyBorder="1"/>
    <xf numFmtId="0" fontId="11" fillId="2" borderId="9" xfId="0" applyFont="1" applyFill="1" applyBorder="1" applyAlignment="1">
      <alignment horizontal="center"/>
    </xf>
    <xf numFmtId="1" fontId="11" fillId="3" borderId="9" xfId="0" applyNumberFormat="1" applyFont="1" applyFill="1" applyBorder="1"/>
    <xf numFmtId="165" fontId="0" fillId="0" borderId="9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0" fontId="11" fillId="3" borderId="9" xfId="0" applyFont="1" applyFill="1" applyBorder="1" applyAlignment="1">
      <alignment horizontal="left"/>
    </xf>
    <xf numFmtId="0" fontId="11" fillId="0" borderId="0" xfId="0" applyFont="1"/>
    <xf numFmtId="0" fontId="0" fillId="2" borderId="9" xfId="0" applyFill="1" applyBorder="1" applyAlignment="1">
      <alignment horizontal="center"/>
    </xf>
    <xf numFmtId="1" fontId="0" fillId="3" borderId="9" xfId="0" applyNumberFormat="1" applyFill="1" applyBorder="1"/>
    <xf numFmtId="0" fontId="11" fillId="0" borderId="13" xfId="0" applyFont="1" applyBorder="1"/>
    <xf numFmtId="0" fontId="11" fillId="2" borderId="13" xfId="0" applyFont="1" applyFill="1" applyBorder="1" applyAlignment="1">
      <alignment horizontal="center"/>
    </xf>
    <xf numFmtId="1" fontId="11" fillId="3" borderId="13" xfId="0" applyNumberFormat="1" applyFont="1" applyFill="1" applyBorder="1"/>
    <xf numFmtId="165" fontId="0" fillId="0" borderId="13" xfId="0" applyNumberFormat="1" applyBorder="1" applyAlignment="1">
      <alignment horizontal="center"/>
    </xf>
    <xf numFmtId="165" fontId="0" fillId="0" borderId="14" xfId="0" applyNumberForma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0" borderId="14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9" xfId="0" applyFont="1" applyFill="1" applyBorder="1" applyAlignment="1">
      <alignment horizontal="left"/>
    </xf>
    <xf numFmtId="0" fontId="2" fillId="0" borderId="0" xfId="0" applyFont="1"/>
    <xf numFmtId="0" fontId="10" fillId="0" borderId="6" xfId="0" applyFont="1" applyBorder="1" applyAlignment="1">
      <alignment horizontal="center"/>
    </xf>
    <xf numFmtId="0" fontId="10" fillId="0" borderId="16" xfId="0" applyFont="1" applyBorder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4" borderId="9" xfId="0" applyFont="1" applyFill="1" applyBorder="1" applyAlignment="1">
      <alignment horizontal="left"/>
    </xf>
    <xf numFmtId="9" fontId="0" fillId="4" borderId="9" xfId="1" applyFont="1" applyFill="1" applyBorder="1" applyAlignment="1">
      <alignment horizontal="left"/>
    </xf>
    <xf numFmtId="9" fontId="0" fillId="0" borderId="9" xfId="1" applyFont="1" applyFill="1" applyBorder="1"/>
    <xf numFmtId="0" fontId="0" fillId="0" borderId="14" xfId="0" applyBorder="1"/>
    <xf numFmtId="0" fontId="0" fillId="0" borderId="14" xfId="0" applyBorder="1" applyAlignment="1">
      <alignment horizontal="center"/>
    </xf>
    <xf numFmtId="9" fontId="0" fillId="4" borderId="13" xfId="1" applyFont="1" applyFill="1" applyBorder="1" applyAlignment="1">
      <alignment horizontal="left"/>
    </xf>
    <xf numFmtId="0" fontId="0" fillId="0" borderId="13" xfId="0" applyBorder="1"/>
    <xf numFmtId="9" fontId="0" fillId="0" borderId="13" xfId="1" applyFont="1" applyFill="1" applyBorder="1"/>
    <xf numFmtId="9" fontId="0" fillId="0" borderId="0" xfId="0" applyNumberFormat="1"/>
    <xf numFmtId="165" fontId="0" fillId="4" borderId="18" xfId="0" applyNumberFormat="1" applyFill="1" applyBorder="1" applyAlignment="1">
      <alignment horizontal="left"/>
    </xf>
    <xf numFmtId="165" fontId="0" fillId="0" borderId="18" xfId="0" applyNumberFormat="1" applyBorder="1"/>
    <xf numFmtId="165" fontId="0" fillId="4" borderId="13" xfId="0" applyNumberFormat="1" applyFill="1" applyBorder="1" applyAlignment="1">
      <alignment horizontal="left"/>
    </xf>
    <xf numFmtId="165" fontId="0" fillId="0" borderId="13" xfId="0" applyNumberFormat="1" applyBorder="1"/>
    <xf numFmtId="0" fontId="3" fillId="4" borderId="18" xfId="0" applyFont="1" applyFill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0" fillId="4" borderId="6" xfId="0" applyFill="1" applyBorder="1" applyAlignment="1">
      <alignment horizontal="left"/>
    </xf>
    <xf numFmtId="9" fontId="0" fillId="4" borderId="18" xfId="1" applyFont="1" applyFill="1" applyBorder="1" applyAlignment="1">
      <alignment horizontal="left"/>
    </xf>
    <xf numFmtId="9" fontId="0" fillId="0" borderId="18" xfId="1" applyFont="1" applyFill="1" applyBorder="1"/>
    <xf numFmtId="164" fontId="0" fillId="4" borderId="18" xfId="0" applyNumberFormat="1" applyFill="1" applyBorder="1" applyAlignment="1">
      <alignment horizontal="left"/>
    </xf>
    <xf numFmtId="164" fontId="0" fillId="4" borderId="9" xfId="0" applyNumberFormat="1" applyFill="1" applyBorder="1" applyAlignment="1">
      <alignment horizontal="left"/>
    </xf>
    <xf numFmtId="165" fontId="0" fillId="0" borderId="9" xfId="0" applyNumberFormat="1" applyBorder="1"/>
    <xf numFmtId="165" fontId="0" fillId="4" borderId="9" xfId="0" applyNumberFormat="1" applyFill="1" applyBorder="1" applyAlignment="1">
      <alignment horizontal="left"/>
    </xf>
    <xf numFmtId="0" fontId="10" fillId="4" borderId="15" xfId="0" applyFont="1" applyFill="1" applyBorder="1" applyAlignment="1">
      <alignment horizontal="left"/>
    </xf>
    <xf numFmtId="0" fontId="10" fillId="4" borderId="16" xfId="0" applyFont="1" applyFill="1" applyBorder="1" applyAlignment="1">
      <alignment horizontal="left"/>
    </xf>
    <xf numFmtId="0" fontId="10" fillId="4" borderId="17" xfId="0" applyFont="1" applyFill="1" applyBorder="1" applyAlignment="1">
      <alignment horizontal="left"/>
    </xf>
    <xf numFmtId="0" fontId="10" fillId="4" borderId="18" xfId="0" applyFont="1" applyFill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0" fillId="0" borderId="9" xfId="0" applyFont="1" applyBorder="1" applyAlignment="1">
      <alignment horizontal="center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3" borderId="9" xfId="0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200026</xdr:colOff>
      <xdr:row>8</xdr:row>
      <xdr:rowOff>28575</xdr:rowOff>
    </xdr:from>
    <xdr:to>
      <xdr:col>3</xdr:col>
      <xdr:colOff>276225</xdr:colOff>
      <xdr:row>10</xdr:row>
      <xdr:rowOff>28575</xdr:rowOff>
    </xdr:to>
    <xdr:sp macro="" textlink="">
      <xdr:nvSpPr>
        <xdr:cNvPr id="9" name="Speech Bubble: Oval 8">
          <a:extLst>
            <a:ext uri="{FF2B5EF4-FFF2-40B4-BE49-F238E27FC236}">
              <a16:creationId xmlns:a16="http://schemas.microsoft.com/office/drawing/2014/main" id="{A5FF829A-EF78-4753-9769-71BCFCB2131B}"/>
            </a:ext>
          </a:extLst>
        </xdr:cNvPr>
        <xdr:cNvSpPr/>
      </xdr:nvSpPr>
      <xdr:spPr>
        <a:xfrm>
          <a:off x="2362201" y="2047875"/>
          <a:ext cx="857249" cy="390525"/>
        </a:xfrm>
        <a:prstGeom prst="wedgeEllipseCallout">
          <a:avLst>
            <a:gd name="adj1" fmla="val 23192"/>
            <a:gd name="adj2" fmla="val 120907"/>
          </a:avLst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1.1</a:t>
          </a:r>
        </a:p>
      </xdr:txBody>
    </xdr:sp>
    <xdr:clientData/>
  </xdr:twoCellAnchor>
  <xdr:twoCellAnchor>
    <xdr:from>
      <xdr:col>4</xdr:col>
      <xdr:colOff>495300</xdr:colOff>
      <xdr:row>8</xdr:row>
      <xdr:rowOff>57150</xdr:rowOff>
    </xdr:from>
    <xdr:to>
      <xdr:col>6</xdr:col>
      <xdr:colOff>200025</xdr:colOff>
      <xdr:row>11</xdr:row>
      <xdr:rowOff>9525</xdr:rowOff>
    </xdr:to>
    <xdr:sp macro="" textlink="">
      <xdr:nvSpPr>
        <xdr:cNvPr id="10" name="Speech Bubble: Oval 9">
          <a:extLst>
            <a:ext uri="{FF2B5EF4-FFF2-40B4-BE49-F238E27FC236}">
              <a16:creationId xmlns:a16="http://schemas.microsoft.com/office/drawing/2014/main" id="{D421101D-F9E0-4739-8A1E-D1E354310E52}"/>
            </a:ext>
          </a:extLst>
        </xdr:cNvPr>
        <xdr:cNvSpPr/>
      </xdr:nvSpPr>
      <xdr:spPr>
        <a:xfrm>
          <a:off x="4048125" y="2076450"/>
          <a:ext cx="923925" cy="533400"/>
        </a:xfrm>
        <a:prstGeom prst="wedgeEllipseCallout">
          <a:avLst>
            <a:gd name="adj1" fmla="val -58353"/>
            <a:gd name="adj2" fmla="val 112878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2.1</a:t>
          </a:r>
        </a:p>
      </xdr:txBody>
    </xdr:sp>
    <xdr:clientData/>
  </xdr:twoCellAnchor>
  <xdr:twoCellAnchor>
    <xdr:from>
      <xdr:col>8</xdr:col>
      <xdr:colOff>619127</xdr:colOff>
      <xdr:row>8</xdr:row>
      <xdr:rowOff>142875</xdr:rowOff>
    </xdr:from>
    <xdr:to>
      <xdr:col>10</xdr:col>
      <xdr:colOff>114301</xdr:colOff>
      <xdr:row>10</xdr:row>
      <xdr:rowOff>57150</xdr:rowOff>
    </xdr:to>
    <xdr:sp macro="" textlink="">
      <xdr:nvSpPr>
        <xdr:cNvPr id="11" name="Speech Bubble: Oval 10">
          <a:extLst>
            <a:ext uri="{FF2B5EF4-FFF2-40B4-BE49-F238E27FC236}">
              <a16:creationId xmlns:a16="http://schemas.microsoft.com/office/drawing/2014/main" id="{356D9366-A294-4C56-8587-FFCFC079AC1F}"/>
            </a:ext>
          </a:extLst>
        </xdr:cNvPr>
        <xdr:cNvSpPr/>
      </xdr:nvSpPr>
      <xdr:spPr>
        <a:xfrm>
          <a:off x="7181852" y="2162175"/>
          <a:ext cx="866774" cy="304800"/>
        </a:xfrm>
        <a:prstGeom prst="wedgeEllipseCallout">
          <a:avLst>
            <a:gd name="adj1" fmla="val -48976"/>
            <a:gd name="adj2" fmla="val 75488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2.2</a:t>
          </a:r>
        </a:p>
      </xdr:txBody>
    </xdr:sp>
    <xdr:clientData/>
  </xdr:twoCellAnchor>
  <xdr:twoCellAnchor>
    <xdr:from>
      <xdr:col>13</xdr:col>
      <xdr:colOff>28575</xdr:colOff>
      <xdr:row>8</xdr:row>
      <xdr:rowOff>76200</xdr:rowOff>
    </xdr:from>
    <xdr:to>
      <xdr:col>14</xdr:col>
      <xdr:colOff>419100</xdr:colOff>
      <xdr:row>11</xdr:row>
      <xdr:rowOff>19055</xdr:rowOff>
    </xdr:to>
    <xdr:sp macro="" textlink="">
      <xdr:nvSpPr>
        <xdr:cNvPr id="12" name="Speech Bubble: Oval 11">
          <a:extLst>
            <a:ext uri="{FF2B5EF4-FFF2-40B4-BE49-F238E27FC236}">
              <a16:creationId xmlns:a16="http://schemas.microsoft.com/office/drawing/2014/main" id="{B3E17ABB-A758-497F-B48C-AB70A04561AA}"/>
            </a:ext>
          </a:extLst>
        </xdr:cNvPr>
        <xdr:cNvSpPr/>
      </xdr:nvSpPr>
      <xdr:spPr>
        <a:xfrm>
          <a:off x="9725025" y="2095500"/>
          <a:ext cx="1000125" cy="523880"/>
        </a:xfrm>
        <a:prstGeom prst="wedgeEllipseCallout">
          <a:avLst>
            <a:gd name="adj1" fmla="val -45558"/>
            <a:gd name="adj2" fmla="val 78565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2.3</a:t>
          </a:r>
        </a:p>
      </xdr:txBody>
    </xdr:sp>
    <xdr:clientData/>
  </xdr:twoCellAnchor>
  <xdr:twoCellAnchor>
    <xdr:from>
      <xdr:col>15</xdr:col>
      <xdr:colOff>352425</xdr:colOff>
      <xdr:row>7</xdr:row>
      <xdr:rowOff>190500</xdr:rowOff>
    </xdr:from>
    <xdr:to>
      <xdr:col>16</xdr:col>
      <xdr:colOff>542925</xdr:colOff>
      <xdr:row>10</xdr:row>
      <xdr:rowOff>66675</xdr:rowOff>
    </xdr:to>
    <xdr:sp macro="" textlink="">
      <xdr:nvSpPr>
        <xdr:cNvPr id="13" name="Speech Bubble: Oval 12">
          <a:extLst>
            <a:ext uri="{FF2B5EF4-FFF2-40B4-BE49-F238E27FC236}">
              <a16:creationId xmlns:a16="http://schemas.microsoft.com/office/drawing/2014/main" id="{1973C7C4-C39C-4E7B-9B42-E54476ADE39A}"/>
            </a:ext>
          </a:extLst>
        </xdr:cNvPr>
        <xdr:cNvSpPr/>
      </xdr:nvSpPr>
      <xdr:spPr>
        <a:xfrm>
          <a:off x="11315700" y="2009775"/>
          <a:ext cx="790575" cy="466725"/>
        </a:xfrm>
        <a:prstGeom prst="wedgeEllipseCallout">
          <a:avLst>
            <a:gd name="adj1" fmla="val 40913"/>
            <a:gd name="adj2" fmla="val 68992"/>
          </a:avLst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1.2</a:t>
          </a:r>
        </a:p>
      </xdr:txBody>
    </xdr:sp>
    <xdr:clientData/>
  </xdr:twoCellAnchor>
  <xdr:twoCellAnchor>
    <xdr:from>
      <xdr:col>17</xdr:col>
      <xdr:colOff>342900</xdr:colOff>
      <xdr:row>7</xdr:row>
      <xdr:rowOff>114300</xdr:rowOff>
    </xdr:from>
    <xdr:to>
      <xdr:col>18</xdr:col>
      <xdr:colOff>523875</xdr:colOff>
      <xdr:row>9</xdr:row>
      <xdr:rowOff>180975</xdr:rowOff>
    </xdr:to>
    <xdr:sp macro="" textlink="">
      <xdr:nvSpPr>
        <xdr:cNvPr id="14" name="Speech Bubble: Oval 13">
          <a:extLst>
            <a:ext uri="{FF2B5EF4-FFF2-40B4-BE49-F238E27FC236}">
              <a16:creationId xmlns:a16="http://schemas.microsoft.com/office/drawing/2014/main" id="{ED11C4F8-A079-4831-8056-DE9E249E30DB}"/>
            </a:ext>
          </a:extLst>
        </xdr:cNvPr>
        <xdr:cNvSpPr/>
      </xdr:nvSpPr>
      <xdr:spPr>
        <a:xfrm>
          <a:off x="12706350" y="1933575"/>
          <a:ext cx="790575" cy="466725"/>
        </a:xfrm>
        <a:prstGeom prst="wedgeEllipseCallout">
          <a:avLst>
            <a:gd name="adj1" fmla="val -18124"/>
            <a:gd name="adj2" fmla="val 138380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2.4</a:t>
          </a:r>
        </a:p>
      </xdr:txBody>
    </xdr:sp>
    <xdr:clientData/>
  </xdr:twoCellAnchor>
  <xdr:twoCellAnchor>
    <xdr:from>
      <xdr:col>4</xdr:col>
      <xdr:colOff>514350</xdr:colOff>
      <xdr:row>19</xdr:row>
      <xdr:rowOff>47625</xdr:rowOff>
    </xdr:from>
    <xdr:to>
      <xdr:col>6</xdr:col>
      <xdr:colOff>85725</xdr:colOff>
      <xdr:row>22</xdr:row>
      <xdr:rowOff>0</xdr:rowOff>
    </xdr:to>
    <xdr:sp macro="" textlink="">
      <xdr:nvSpPr>
        <xdr:cNvPr id="15" name="Speech Bubble: Oval 14">
          <a:extLst>
            <a:ext uri="{FF2B5EF4-FFF2-40B4-BE49-F238E27FC236}">
              <a16:creationId xmlns:a16="http://schemas.microsoft.com/office/drawing/2014/main" id="{900BB0BD-8205-4C03-9E5D-19BF77714923}"/>
            </a:ext>
          </a:extLst>
        </xdr:cNvPr>
        <xdr:cNvSpPr/>
      </xdr:nvSpPr>
      <xdr:spPr>
        <a:xfrm>
          <a:off x="4067175" y="4267200"/>
          <a:ext cx="790575" cy="600075"/>
        </a:xfrm>
        <a:prstGeom prst="wedgeEllipseCallout">
          <a:avLst>
            <a:gd name="adj1" fmla="val 77057"/>
            <a:gd name="adj2" fmla="val 6585"/>
          </a:avLst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99876-5404-4CE3-B28D-31BA2EF8514D}">
  <dimension ref="A1:AH29"/>
  <sheetViews>
    <sheetView tabSelected="1" workbookViewId="0">
      <selection activeCell="F13" sqref="D13:F13"/>
    </sheetView>
  </sheetViews>
  <sheetFormatPr defaultRowHeight="14.4" x14ac:dyDescent="0.3"/>
  <cols>
    <col min="1" max="1" width="17.5546875" customWidth="1"/>
    <col min="2" max="2" width="14.88671875" customWidth="1"/>
    <col min="3" max="3" width="11.6640625" customWidth="1"/>
    <col min="4" max="4" width="9.109375" style="2"/>
    <col min="7" max="7" width="14.109375" customWidth="1"/>
    <col min="8" max="8" width="12.6640625" style="4" customWidth="1"/>
    <col min="9" max="9" width="11.44140625" style="4" customWidth="1"/>
    <col min="10" max="11" width="9.109375" style="4"/>
    <col min="12" max="12" width="5.5546875" customWidth="1"/>
    <col min="13" max="13" width="11.6640625" style="4" customWidth="1"/>
    <col min="14" max="14" width="9.109375" style="4"/>
    <col min="15" max="15" width="9.88671875" style="4" customWidth="1"/>
    <col min="16" max="16" width="9" style="4" customWidth="1"/>
    <col min="17" max="17" width="12" customWidth="1"/>
    <col min="18" max="34" width="9.109375" style="4"/>
  </cols>
  <sheetData>
    <row r="1" spans="1:34" x14ac:dyDescent="0.3">
      <c r="B1" s="67" t="s">
        <v>0</v>
      </c>
      <c r="C1" s="68"/>
      <c r="D1" s="68"/>
      <c r="E1" s="68"/>
      <c r="F1" s="69"/>
      <c r="H1" s="76" t="s">
        <v>1</v>
      </c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</row>
    <row r="2" spans="1:34" x14ac:dyDescent="0.3">
      <c r="B2" s="70"/>
      <c r="C2" s="71"/>
      <c r="D2" s="71"/>
      <c r="E2" s="71"/>
      <c r="F2" s="72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</row>
    <row r="3" spans="1:34" x14ac:dyDescent="0.3">
      <c r="B3" s="70"/>
      <c r="C3" s="71"/>
      <c r="D3" s="71"/>
      <c r="E3" s="71"/>
      <c r="F3" s="72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</row>
    <row r="4" spans="1:34" x14ac:dyDescent="0.3">
      <c r="B4" s="70"/>
      <c r="C4" s="71"/>
      <c r="D4" s="71"/>
      <c r="E4" s="71"/>
      <c r="F4" s="72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</row>
    <row r="5" spans="1:34" x14ac:dyDescent="0.3">
      <c r="B5" s="70"/>
      <c r="C5" s="71"/>
      <c r="D5" s="71"/>
      <c r="E5" s="71"/>
      <c r="F5" s="72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</row>
    <row r="6" spans="1:34" x14ac:dyDescent="0.3">
      <c r="B6" s="70"/>
      <c r="C6" s="71"/>
      <c r="D6" s="71"/>
      <c r="E6" s="71"/>
      <c r="F6" s="72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</row>
    <row r="7" spans="1:34" x14ac:dyDescent="0.3">
      <c r="B7" s="73"/>
      <c r="C7" s="74"/>
      <c r="D7" s="74"/>
      <c r="E7" s="74"/>
      <c r="F7" s="75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</row>
    <row r="8" spans="1:34" x14ac:dyDescent="0.3"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</row>
    <row r="9" spans="1:34" ht="15.75" customHeight="1" x14ac:dyDescent="0.3">
      <c r="H9" s="1"/>
      <c r="I9" s="1"/>
      <c r="J9" s="1"/>
      <c r="K9" s="1"/>
      <c r="L9" s="3"/>
      <c r="M9" s="1"/>
      <c r="N9" s="1"/>
      <c r="O9" s="1"/>
      <c r="P9" s="1"/>
      <c r="Q9" s="3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</row>
    <row r="11" spans="1:34" x14ac:dyDescent="0.3">
      <c r="Q11" s="5" t="s">
        <v>2</v>
      </c>
      <c r="R11" s="6">
        <v>0.1</v>
      </c>
      <c r="S11" s="6">
        <v>0.1</v>
      </c>
      <c r="T11" s="6">
        <v>0.1</v>
      </c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7"/>
      <c r="AG11" s="7"/>
      <c r="AH11" s="7"/>
    </row>
    <row r="12" spans="1:34" s="8" customFormat="1" ht="21" x14ac:dyDescent="0.4">
      <c r="D12" s="77" t="s">
        <v>3</v>
      </c>
      <c r="E12" s="77"/>
      <c r="F12" s="77"/>
      <c r="H12" s="78" t="s">
        <v>4</v>
      </c>
      <c r="I12" s="78"/>
      <c r="J12" s="78"/>
      <c r="K12" s="78"/>
      <c r="L12" s="9"/>
      <c r="M12" s="79" t="s">
        <v>5</v>
      </c>
      <c r="N12" s="80"/>
      <c r="O12" s="80"/>
      <c r="P12" s="81"/>
      <c r="Q12" s="10"/>
      <c r="R12" s="79" t="s">
        <v>42</v>
      </c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1"/>
    </row>
    <row r="13" spans="1:34" x14ac:dyDescent="0.3">
      <c r="A13" s="11" t="s">
        <v>6</v>
      </c>
      <c r="B13" s="11"/>
      <c r="C13" s="11"/>
      <c r="D13" s="85" t="s">
        <v>7</v>
      </c>
      <c r="E13" s="86" t="s">
        <v>8</v>
      </c>
      <c r="F13" s="5" t="s">
        <v>9</v>
      </c>
      <c r="H13" s="82" t="s">
        <v>10</v>
      </c>
      <c r="I13" s="82" t="s">
        <v>11</v>
      </c>
      <c r="J13" s="82" t="s">
        <v>12</v>
      </c>
      <c r="K13" s="82" t="s">
        <v>13</v>
      </c>
      <c r="L13" s="11"/>
      <c r="M13" s="83" t="s">
        <v>14</v>
      </c>
      <c r="N13" s="83" t="s">
        <v>15</v>
      </c>
      <c r="O13" s="82" t="s">
        <v>16</v>
      </c>
      <c r="P13" s="82" t="s">
        <v>46</v>
      </c>
      <c r="Q13" s="11"/>
      <c r="R13" s="82" t="s">
        <v>43</v>
      </c>
      <c r="S13" s="82" t="s">
        <v>44</v>
      </c>
      <c r="T13" s="82" t="s">
        <v>45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</row>
    <row r="14" spans="1:34" x14ac:dyDescent="0.3">
      <c r="A14" s="11" t="s">
        <v>17</v>
      </c>
      <c r="B14" s="11" t="s">
        <v>18</v>
      </c>
      <c r="C14" s="11" t="s">
        <v>19</v>
      </c>
      <c r="D14" s="12" t="s">
        <v>20</v>
      </c>
      <c r="E14" s="13" t="s">
        <v>21</v>
      </c>
      <c r="F14" s="11"/>
      <c r="H14" s="14" t="s">
        <v>21</v>
      </c>
      <c r="I14" s="14" t="s">
        <v>21</v>
      </c>
      <c r="J14" s="14" t="s">
        <v>21</v>
      </c>
      <c r="K14" s="14" t="s">
        <v>21</v>
      </c>
      <c r="L14" s="11"/>
      <c r="M14" s="14" t="s">
        <v>21</v>
      </c>
      <c r="N14" s="14" t="s">
        <v>21</v>
      </c>
      <c r="O14" s="14" t="s">
        <v>21</v>
      </c>
      <c r="P14" s="14"/>
      <c r="Q14" s="11"/>
      <c r="R14" s="14" t="s">
        <v>21</v>
      </c>
      <c r="S14" s="14" t="s">
        <v>21</v>
      </c>
      <c r="T14" s="14" t="s">
        <v>21</v>
      </c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</row>
    <row r="15" spans="1:34" s="21" customFormat="1" x14ac:dyDescent="0.3">
      <c r="A15" s="15" t="s">
        <v>22</v>
      </c>
      <c r="B15" s="15" t="s">
        <v>23</v>
      </c>
      <c r="C15" s="15">
        <v>14.477</v>
      </c>
      <c r="D15" s="16">
        <v>10</v>
      </c>
      <c r="E15" s="17">
        <v>100</v>
      </c>
      <c r="F15" s="18">
        <f>(D15/E15)/($D$19/$E$19)</f>
        <v>1</v>
      </c>
      <c r="G15" s="19"/>
      <c r="H15" s="20">
        <v>100</v>
      </c>
      <c r="I15" s="20">
        <v>100</v>
      </c>
      <c r="J15" s="20">
        <v>100</v>
      </c>
      <c r="K15" s="20">
        <v>100</v>
      </c>
      <c r="L15" s="15"/>
      <c r="M15" s="20">
        <v>100</v>
      </c>
      <c r="N15" s="20">
        <v>100</v>
      </c>
      <c r="O15" s="20">
        <v>100</v>
      </c>
      <c r="P15" s="20"/>
      <c r="Q15" s="15"/>
      <c r="R15" s="20">
        <v>100</v>
      </c>
      <c r="S15" s="20">
        <v>100</v>
      </c>
      <c r="T15" s="20">
        <v>100</v>
      </c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</row>
    <row r="16" spans="1:34" x14ac:dyDescent="0.3">
      <c r="A16" s="11" t="s">
        <v>24</v>
      </c>
      <c r="B16" s="11" t="s">
        <v>25</v>
      </c>
      <c r="C16" s="11">
        <v>14.574</v>
      </c>
      <c r="D16" s="22">
        <v>10</v>
      </c>
      <c r="E16" s="23">
        <v>100</v>
      </c>
      <c r="F16" s="18">
        <f>(D16/E16)/($D$19/$E$19)</f>
        <v>1</v>
      </c>
      <c r="G16" s="19"/>
      <c r="H16" s="14">
        <v>100</v>
      </c>
      <c r="I16" s="14">
        <v>100</v>
      </c>
      <c r="J16" s="14">
        <v>100</v>
      </c>
      <c r="K16" s="14">
        <v>100</v>
      </c>
      <c r="L16" s="11"/>
      <c r="M16" s="14">
        <v>100</v>
      </c>
      <c r="N16" s="14">
        <v>100</v>
      </c>
      <c r="O16" s="14">
        <v>100</v>
      </c>
      <c r="P16" s="14"/>
      <c r="Q16" s="11"/>
      <c r="R16" s="14">
        <v>100</v>
      </c>
      <c r="S16" s="14">
        <v>100</v>
      </c>
      <c r="T16" s="14">
        <v>100</v>
      </c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</row>
    <row r="17" spans="1:34" x14ac:dyDescent="0.3">
      <c r="A17" s="11" t="s">
        <v>26</v>
      </c>
      <c r="B17" s="11" t="s">
        <v>27</v>
      </c>
      <c r="C17" s="11">
        <v>22.96</v>
      </c>
      <c r="D17" s="22">
        <v>10</v>
      </c>
      <c r="E17" s="23">
        <v>100</v>
      </c>
      <c r="F17" s="18">
        <f>(D17/E17)/($D$19/$E$19)</f>
        <v>1</v>
      </c>
      <c r="G17" s="19"/>
      <c r="H17" s="14">
        <v>100</v>
      </c>
      <c r="I17" s="14">
        <v>100</v>
      </c>
      <c r="J17" s="14">
        <v>100</v>
      </c>
      <c r="K17" s="14">
        <v>100</v>
      </c>
      <c r="L17" s="11"/>
      <c r="M17" s="14">
        <v>100</v>
      </c>
      <c r="N17" s="14">
        <v>100</v>
      </c>
      <c r="O17" s="14">
        <v>100</v>
      </c>
      <c r="P17" s="14"/>
      <c r="Q17" s="11"/>
      <c r="R17" s="14">
        <v>100</v>
      </c>
      <c r="S17" s="14">
        <v>100</v>
      </c>
      <c r="T17" s="14">
        <v>100</v>
      </c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</row>
    <row r="18" spans="1:34" s="30" customFormat="1" ht="15" thickBot="1" x14ac:dyDescent="0.35">
      <c r="A18" s="24" t="s">
        <v>28</v>
      </c>
      <c r="B18" s="24" t="s">
        <v>29</v>
      </c>
      <c r="C18" s="24">
        <v>29.602</v>
      </c>
      <c r="D18" s="25">
        <v>10</v>
      </c>
      <c r="E18" s="26">
        <v>100</v>
      </c>
      <c r="F18" s="27">
        <f>(D18/E18)/($D$19/$E$19)</f>
        <v>1</v>
      </c>
      <c r="G18" s="28"/>
      <c r="H18" s="29">
        <v>100</v>
      </c>
      <c r="I18" s="29">
        <v>100</v>
      </c>
      <c r="J18" s="29">
        <v>100</v>
      </c>
      <c r="K18" s="29">
        <v>100</v>
      </c>
      <c r="L18" s="24"/>
      <c r="M18" s="29">
        <v>100</v>
      </c>
      <c r="N18" s="29">
        <v>100</v>
      </c>
      <c r="O18" s="29">
        <v>100</v>
      </c>
      <c r="P18" s="29"/>
      <c r="Q18" s="24"/>
      <c r="R18" s="29">
        <v>100</v>
      </c>
      <c r="S18" s="29">
        <v>100</v>
      </c>
      <c r="T18" s="29">
        <v>100</v>
      </c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</row>
    <row r="19" spans="1:34" s="35" customFormat="1" ht="15" thickBot="1" x14ac:dyDescent="0.35">
      <c r="A19" s="31" t="s">
        <v>30</v>
      </c>
      <c r="B19" s="31" t="s">
        <v>31</v>
      </c>
      <c r="C19" s="31">
        <v>42.415999999999997</v>
      </c>
      <c r="D19" s="32">
        <v>10</v>
      </c>
      <c r="E19" s="33">
        <v>100</v>
      </c>
      <c r="F19" s="18">
        <f>(D19/E19)/($D$19/$E$19)</f>
        <v>1</v>
      </c>
      <c r="G19" s="19"/>
      <c r="H19" s="34">
        <v>100</v>
      </c>
      <c r="I19" s="34">
        <v>100</v>
      </c>
      <c r="J19" s="34">
        <v>100</v>
      </c>
      <c r="K19" s="34">
        <v>100</v>
      </c>
      <c r="L19" s="31"/>
      <c r="M19" s="34">
        <v>100</v>
      </c>
      <c r="N19" s="34">
        <v>100</v>
      </c>
      <c r="O19" s="34">
        <v>100</v>
      </c>
      <c r="P19" s="34"/>
      <c r="Q19" s="31"/>
      <c r="R19" s="34">
        <v>100</v>
      </c>
      <c r="S19" s="34">
        <v>100</v>
      </c>
      <c r="T19" s="34">
        <v>100</v>
      </c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</row>
    <row r="20" spans="1:34" s="8" customFormat="1" ht="21" x14ac:dyDescent="0.4">
      <c r="H20" s="63" t="s">
        <v>32</v>
      </c>
      <c r="I20" s="64"/>
      <c r="J20" s="64"/>
      <c r="K20" s="65"/>
      <c r="L20" s="36"/>
      <c r="M20" s="63" t="s">
        <v>32</v>
      </c>
      <c r="N20" s="64"/>
      <c r="O20" s="64"/>
      <c r="P20" s="65"/>
      <c r="Q20" s="37"/>
      <c r="R20" s="63" t="s">
        <v>32</v>
      </c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5"/>
    </row>
    <row r="21" spans="1:34" s="38" customFormat="1" x14ac:dyDescent="0.3">
      <c r="D21" s="39"/>
      <c r="H21" s="40" t="str">
        <f>H13</f>
        <v>OPR1</v>
      </c>
      <c r="I21" s="40" t="str">
        <f>I13</f>
        <v>OPR2</v>
      </c>
      <c r="J21" s="40" t="str">
        <f>J13</f>
        <v>OPR3</v>
      </c>
      <c r="K21" s="40" t="str">
        <f>K13</f>
        <v>OPR4</v>
      </c>
      <c r="L21" s="5"/>
      <c r="M21" s="40" t="str">
        <f>M13</f>
        <v>MB1</v>
      </c>
      <c r="N21" s="40" t="str">
        <f>N13</f>
        <v>MB2</v>
      </c>
      <c r="O21" s="40" t="str">
        <f>O13</f>
        <v>MB3</v>
      </c>
      <c r="P21" s="40" t="str">
        <f>P13</f>
        <v>MB4</v>
      </c>
      <c r="Q21" s="5"/>
      <c r="R21" s="40" t="str">
        <f t="shared" ref="R21:AH21" si="0">R13</f>
        <v>Serum1</v>
      </c>
      <c r="S21" s="40" t="str">
        <f t="shared" si="0"/>
        <v>Serum2</v>
      </c>
      <c r="T21" s="40" t="str">
        <f t="shared" si="0"/>
        <v>Serum3</v>
      </c>
      <c r="U21" s="40">
        <f t="shared" si="0"/>
        <v>0</v>
      </c>
      <c r="V21" s="40">
        <f t="shared" si="0"/>
        <v>0</v>
      </c>
      <c r="W21" s="40">
        <f t="shared" si="0"/>
        <v>0</v>
      </c>
      <c r="X21" s="40">
        <f t="shared" si="0"/>
        <v>0</v>
      </c>
      <c r="Y21" s="40">
        <f t="shared" si="0"/>
        <v>0</v>
      </c>
      <c r="Z21" s="40">
        <f t="shared" si="0"/>
        <v>0</v>
      </c>
      <c r="AA21" s="40">
        <f t="shared" si="0"/>
        <v>0</v>
      </c>
      <c r="AB21" s="40">
        <f t="shared" si="0"/>
        <v>0</v>
      </c>
      <c r="AC21" s="40">
        <f t="shared" si="0"/>
        <v>0</v>
      </c>
      <c r="AD21" s="40">
        <f t="shared" si="0"/>
        <v>0</v>
      </c>
      <c r="AE21" s="40">
        <f t="shared" si="0"/>
        <v>0</v>
      </c>
      <c r="AF21" s="40">
        <f t="shared" si="0"/>
        <v>0</v>
      </c>
      <c r="AG21" s="40">
        <f t="shared" si="0"/>
        <v>0</v>
      </c>
      <c r="AH21" s="40">
        <f t="shared" si="0"/>
        <v>0</v>
      </c>
    </row>
    <row r="22" spans="1:34" x14ac:dyDescent="0.3">
      <c r="G22" t="s">
        <v>33</v>
      </c>
      <c r="H22" s="41">
        <f>H24/$D$15</f>
        <v>1</v>
      </c>
      <c r="I22" s="41">
        <f>IFERROR(I24/$D$15,"")</f>
        <v>1</v>
      </c>
      <c r="J22" s="41">
        <f>IFERROR(J24/$D$15,"")</f>
        <v>1</v>
      </c>
      <c r="K22" s="41">
        <f>IFERROR(K24/$D$15,"")</f>
        <v>1</v>
      </c>
      <c r="L22" s="11"/>
      <c r="M22" s="41">
        <f>IFERROR(M24/$D$15,"")</f>
        <v>1</v>
      </c>
      <c r="N22" s="41">
        <f>IFERROR(N24/$D$15,"")</f>
        <v>1</v>
      </c>
      <c r="O22" s="41">
        <f>IFERROR(O24/$D$15,"")</f>
        <v>1</v>
      </c>
      <c r="P22" s="41" t="str">
        <f>IFERROR(P24/$D$15,"")</f>
        <v/>
      </c>
      <c r="Q22" s="42"/>
      <c r="R22" s="41">
        <f t="shared" ref="R22:AH22" si="1">IFERROR(R24/$D$15,"")</f>
        <v>1</v>
      </c>
      <c r="S22" s="41">
        <f t="shared" si="1"/>
        <v>1</v>
      </c>
      <c r="T22" s="41">
        <f t="shared" si="1"/>
        <v>1</v>
      </c>
      <c r="U22" s="41" t="str">
        <f t="shared" si="1"/>
        <v/>
      </c>
      <c r="V22" s="41" t="str">
        <f t="shared" si="1"/>
        <v/>
      </c>
      <c r="W22" s="41" t="str">
        <f t="shared" si="1"/>
        <v/>
      </c>
      <c r="X22" s="41" t="str">
        <f t="shared" si="1"/>
        <v/>
      </c>
      <c r="Y22" s="41" t="str">
        <f t="shared" si="1"/>
        <v/>
      </c>
      <c r="Z22" s="41" t="str">
        <f t="shared" si="1"/>
        <v/>
      </c>
      <c r="AA22" s="41" t="str">
        <f t="shared" si="1"/>
        <v/>
      </c>
      <c r="AB22" s="41" t="str">
        <f t="shared" si="1"/>
        <v/>
      </c>
      <c r="AC22" s="41" t="str">
        <f t="shared" si="1"/>
        <v/>
      </c>
      <c r="AD22" s="41" t="str">
        <f t="shared" si="1"/>
        <v/>
      </c>
      <c r="AE22" s="41" t="str">
        <f t="shared" si="1"/>
        <v/>
      </c>
      <c r="AF22" s="41" t="str">
        <f t="shared" si="1"/>
        <v/>
      </c>
      <c r="AG22" s="41" t="str">
        <f t="shared" si="1"/>
        <v/>
      </c>
      <c r="AH22" s="41" t="str">
        <f t="shared" si="1"/>
        <v/>
      </c>
    </row>
    <row r="23" spans="1:34" s="43" customFormat="1" ht="15" thickBot="1" x14ac:dyDescent="0.35">
      <c r="D23" s="44"/>
      <c r="G23" s="43" t="s">
        <v>34</v>
      </c>
      <c r="H23" s="45">
        <f>H25/$D$18</f>
        <v>1</v>
      </c>
      <c r="I23" s="45">
        <f>IFERROR(I25/$D$18,"")</f>
        <v>1</v>
      </c>
      <c r="J23" s="45">
        <f>IFERROR(J25/$D$18,"")</f>
        <v>1</v>
      </c>
      <c r="K23" s="45">
        <f>IFERROR(K25/$D$18,"")</f>
        <v>1</v>
      </c>
      <c r="L23" s="46"/>
      <c r="M23" s="45">
        <f>IFERROR(M25/$D$18,"")</f>
        <v>1</v>
      </c>
      <c r="N23" s="45">
        <f>IFERROR(N25/$D$18,"")</f>
        <v>1</v>
      </c>
      <c r="O23" s="45">
        <f>IFERROR(O25/$D$18,"")</f>
        <v>1</v>
      </c>
      <c r="P23" s="45" t="str">
        <f>IFERROR(P25/$D$18,"")</f>
        <v/>
      </c>
      <c r="Q23" s="47"/>
      <c r="R23" s="45">
        <f t="shared" ref="R23:AH23" si="2">IFERROR(R25/$D$18,"")</f>
        <v>1</v>
      </c>
      <c r="S23" s="45">
        <f t="shared" si="2"/>
        <v>1</v>
      </c>
      <c r="T23" s="45">
        <f t="shared" si="2"/>
        <v>1</v>
      </c>
      <c r="U23" s="45" t="str">
        <f t="shared" si="2"/>
        <v/>
      </c>
      <c r="V23" s="45" t="str">
        <f t="shared" si="2"/>
        <v/>
      </c>
      <c r="W23" s="45" t="str">
        <f t="shared" si="2"/>
        <v/>
      </c>
      <c r="X23" s="45" t="str">
        <f t="shared" si="2"/>
        <v/>
      </c>
      <c r="Y23" s="45" t="str">
        <f t="shared" si="2"/>
        <v/>
      </c>
      <c r="Z23" s="45" t="str">
        <f t="shared" si="2"/>
        <v/>
      </c>
      <c r="AA23" s="45" t="str">
        <f t="shared" si="2"/>
        <v/>
      </c>
      <c r="AB23" s="45" t="str">
        <f t="shared" si="2"/>
        <v/>
      </c>
      <c r="AC23" s="45" t="str">
        <f t="shared" si="2"/>
        <v/>
      </c>
      <c r="AD23" s="45" t="str">
        <f t="shared" si="2"/>
        <v/>
      </c>
      <c r="AE23" s="45" t="str">
        <f t="shared" si="2"/>
        <v/>
      </c>
      <c r="AF23" s="45" t="str">
        <f t="shared" si="2"/>
        <v/>
      </c>
      <c r="AG23" s="45" t="str">
        <f t="shared" si="2"/>
        <v/>
      </c>
      <c r="AH23" s="45" t="str">
        <f t="shared" si="2"/>
        <v/>
      </c>
    </row>
    <row r="24" spans="1:34" x14ac:dyDescent="0.3">
      <c r="A24" s="21" t="s">
        <v>35</v>
      </c>
      <c r="C24" s="48"/>
      <c r="G24" s="21" t="s">
        <v>36</v>
      </c>
      <c r="H24" s="49">
        <f>$F15*($D$19/H$19)*H15</f>
        <v>10</v>
      </c>
      <c r="I24" s="49">
        <f>IFERROR($F15*($D$19/I$19)*I15,"")</f>
        <v>10</v>
      </c>
      <c r="J24" s="49">
        <f>IFERROR($F15*($D$19/J$19)*J15,"")</f>
        <v>10</v>
      </c>
      <c r="K24" s="49">
        <f>IFERROR($F15*($D$19/K$19)*K15,"")</f>
        <v>10</v>
      </c>
      <c r="L24" s="50"/>
      <c r="M24" s="49">
        <f>IFERROR($F15*($D$19/M$19)*M15,"")</f>
        <v>10</v>
      </c>
      <c r="N24" s="49">
        <f>IFERROR($F15*($D$19/N$19)*N15,"")</f>
        <v>10</v>
      </c>
      <c r="O24" s="49">
        <f>IFERROR($F15*($D$19/O$19)*O15,"")</f>
        <v>10</v>
      </c>
      <c r="P24" s="49" t="str">
        <f>IFERROR($F15*($D$19/P$19)*P15,"")</f>
        <v/>
      </c>
      <c r="Q24" s="50"/>
      <c r="R24" s="49">
        <f t="shared" ref="R24:AH24" si="3">IFERROR($F15*($D$19/R$19)*R15,"")</f>
        <v>10</v>
      </c>
      <c r="S24" s="49">
        <f t="shared" si="3"/>
        <v>10</v>
      </c>
      <c r="T24" s="49">
        <f t="shared" si="3"/>
        <v>10</v>
      </c>
      <c r="U24" s="49" t="str">
        <f t="shared" si="3"/>
        <v/>
      </c>
      <c r="V24" s="49" t="str">
        <f t="shared" si="3"/>
        <v/>
      </c>
      <c r="W24" s="49" t="str">
        <f t="shared" si="3"/>
        <v/>
      </c>
      <c r="X24" s="49" t="str">
        <f t="shared" si="3"/>
        <v/>
      </c>
      <c r="Y24" s="49" t="str">
        <f t="shared" si="3"/>
        <v/>
      </c>
      <c r="Z24" s="49" t="str">
        <f t="shared" si="3"/>
        <v/>
      </c>
      <c r="AA24" s="49" t="str">
        <f t="shared" si="3"/>
        <v/>
      </c>
      <c r="AB24" s="49" t="str">
        <f t="shared" si="3"/>
        <v/>
      </c>
      <c r="AC24" s="49" t="str">
        <f t="shared" si="3"/>
        <v/>
      </c>
      <c r="AD24" s="49" t="str">
        <f t="shared" si="3"/>
        <v/>
      </c>
      <c r="AE24" s="49" t="str">
        <f t="shared" si="3"/>
        <v/>
      </c>
      <c r="AF24" s="49" t="str">
        <f t="shared" si="3"/>
        <v/>
      </c>
      <c r="AG24" s="49" t="str">
        <f t="shared" si="3"/>
        <v/>
      </c>
      <c r="AH24" s="49" t="str">
        <f t="shared" si="3"/>
        <v/>
      </c>
    </row>
    <row r="25" spans="1:34" s="43" customFormat="1" ht="15" thickBot="1" x14ac:dyDescent="0.35">
      <c r="A25" s="30" t="s">
        <v>37</v>
      </c>
      <c r="D25" s="44"/>
      <c r="G25" s="30" t="s">
        <v>38</v>
      </c>
      <c r="H25" s="51">
        <f>$F18*($D$19/H$19)*H18</f>
        <v>10</v>
      </c>
      <c r="I25" s="51">
        <f>IFERROR($F18*($D$19/I$19)*I18,"")</f>
        <v>10</v>
      </c>
      <c r="J25" s="51">
        <f>IFERROR($F18*($D$19/J$19)*J18,"")</f>
        <v>10</v>
      </c>
      <c r="K25" s="51">
        <f>IFERROR($F18*($D$19/K$19)*K18,"")</f>
        <v>10</v>
      </c>
      <c r="L25" s="52"/>
      <c r="M25" s="51">
        <f>IFERROR($F18*($D$19/M$19)*M18,"")</f>
        <v>10</v>
      </c>
      <c r="N25" s="51">
        <f>IFERROR($F18*($D$19/N$19)*N18,"")</f>
        <v>10</v>
      </c>
      <c r="O25" s="51">
        <f>IFERROR($F18*($D$19/O$19)*O18,"")</f>
        <v>10</v>
      </c>
      <c r="P25" s="51" t="str">
        <f>IFERROR($F18*($D$19/P$19)*P18,"")</f>
        <v/>
      </c>
      <c r="Q25" s="52"/>
      <c r="R25" s="51">
        <f t="shared" ref="R25:AH25" si="4">IFERROR($F18*($D$19/R$19)*R18,"")</f>
        <v>10</v>
      </c>
      <c r="S25" s="51">
        <f t="shared" si="4"/>
        <v>10</v>
      </c>
      <c r="T25" s="51">
        <f t="shared" si="4"/>
        <v>10</v>
      </c>
      <c r="U25" s="51" t="str">
        <f t="shared" si="4"/>
        <v/>
      </c>
      <c r="V25" s="51" t="str">
        <f t="shared" si="4"/>
        <v/>
      </c>
      <c r="W25" s="51" t="str">
        <f t="shared" si="4"/>
        <v/>
      </c>
      <c r="X25" s="51" t="str">
        <f t="shared" si="4"/>
        <v/>
      </c>
      <c r="Y25" s="51" t="str">
        <f t="shared" si="4"/>
        <v/>
      </c>
      <c r="Z25" s="51" t="str">
        <f t="shared" si="4"/>
        <v/>
      </c>
      <c r="AA25" s="51" t="str">
        <f t="shared" si="4"/>
        <v/>
      </c>
      <c r="AB25" s="51" t="str">
        <f t="shared" si="4"/>
        <v/>
      </c>
      <c r="AC25" s="51" t="str">
        <f t="shared" si="4"/>
        <v/>
      </c>
      <c r="AD25" s="51" t="str">
        <f t="shared" si="4"/>
        <v/>
      </c>
      <c r="AE25" s="51" t="str">
        <f t="shared" si="4"/>
        <v/>
      </c>
      <c r="AF25" s="51" t="str">
        <f t="shared" si="4"/>
        <v/>
      </c>
      <c r="AG25" s="51" t="str">
        <f t="shared" si="4"/>
        <v/>
      </c>
      <c r="AH25" s="51" t="str">
        <f t="shared" si="4"/>
        <v/>
      </c>
    </row>
    <row r="26" spans="1:34" s="8" customFormat="1" ht="21" x14ac:dyDescent="0.4">
      <c r="H26" s="66" t="s">
        <v>39</v>
      </c>
      <c r="I26" s="66"/>
      <c r="J26" s="66"/>
      <c r="K26" s="66"/>
      <c r="L26" s="36"/>
      <c r="M26" s="63" t="s">
        <v>40</v>
      </c>
      <c r="N26" s="64"/>
      <c r="O26" s="64"/>
      <c r="P26" s="65"/>
      <c r="Q26" s="37"/>
      <c r="R26" s="63" t="s">
        <v>41</v>
      </c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5"/>
    </row>
    <row r="27" spans="1:34" s="38" customFormat="1" x14ac:dyDescent="0.3">
      <c r="H27" s="53" t="str">
        <f>H13</f>
        <v>OPR1</v>
      </c>
      <c r="I27" s="53" t="str">
        <f>I13</f>
        <v>OPR2</v>
      </c>
      <c r="J27" s="53" t="str">
        <f>J13</f>
        <v>OPR3</v>
      </c>
      <c r="K27" s="53" t="str">
        <f>K13</f>
        <v>OPR4</v>
      </c>
      <c r="L27" s="54"/>
      <c r="M27" s="40" t="str">
        <f>M13</f>
        <v>MB1</v>
      </c>
      <c r="N27" s="40" t="str">
        <f>N13</f>
        <v>MB2</v>
      </c>
      <c r="O27" s="40" t="str">
        <f>O13</f>
        <v>MB3</v>
      </c>
      <c r="P27" s="40">
        <f>PMB413</f>
        <v>0</v>
      </c>
      <c r="Q27" s="55"/>
      <c r="R27" s="84" t="str">
        <f t="shared" ref="R27:AH27" si="5">R13</f>
        <v>Serum1</v>
      </c>
      <c r="S27" s="84" t="str">
        <f t="shared" si="5"/>
        <v>Serum2</v>
      </c>
      <c r="T27" s="84" t="str">
        <f t="shared" si="5"/>
        <v>Serum3</v>
      </c>
      <c r="U27" s="56">
        <f t="shared" si="5"/>
        <v>0</v>
      </c>
      <c r="V27" s="56">
        <f t="shared" si="5"/>
        <v>0</v>
      </c>
      <c r="W27" s="56">
        <f t="shared" si="5"/>
        <v>0</v>
      </c>
      <c r="X27" s="56">
        <f t="shared" si="5"/>
        <v>0</v>
      </c>
      <c r="Y27" s="56">
        <f t="shared" si="5"/>
        <v>0</v>
      </c>
      <c r="Z27" s="56">
        <f t="shared" si="5"/>
        <v>0</v>
      </c>
      <c r="AA27" s="56">
        <f t="shared" si="5"/>
        <v>0</v>
      </c>
      <c r="AB27" s="56">
        <f t="shared" si="5"/>
        <v>0</v>
      </c>
      <c r="AC27" s="56">
        <f t="shared" si="5"/>
        <v>0</v>
      </c>
      <c r="AD27" s="56">
        <f t="shared" si="5"/>
        <v>0</v>
      </c>
      <c r="AE27" s="56">
        <f t="shared" si="5"/>
        <v>0</v>
      </c>
      <c r="AF27" s="56">
        <f t="shared" si="5"/>
        <v>0</v>
      </c>
      <c r="AG27" s="56">
        <f t="shared" si="5"/>
        <v>0</v>
      </c>
      <c r="AH27" s="56">
        <f t="shared" si="5"/>
        <v>0</v>
      </c>
    </row>
    <row r="28" spans="1:34" x14ac:dyDescent="0.3">
      <c r="A28" t="s">
        <v>24</v>
      </c>
      <c r="C28" s="48">
        <f>AVERAGE(H28:I28)</f>
        <v>1</v>
      </c>
      <c r="G28" t="s">
        <v>24</v>
      </c>
      <c r="H28" s="57">
        <f t="shared" ref="H28:K29" si="6">IFERROR($F16*($D$19/H$19)*H16/$D16,"")</f>
        <v>1</v>
      </c>
      <c r="I28" s="57">
        <f t="shared" si="6"/>
        <v>1</v>
      </c>
      <c r="J28" s="57">
        <f t="shared" si="6"/>
        <v>1</v>
      </c>
      <c r="K28" s="57">
        <f t="shared" si="6"/>
        <v>1</v>
      </c>
      <c r="L28" s="58"/>
      <c r="M28" s="59">
        <f t="shared" ref="M28:P29" si="7">IFERROR($F16*($D$19/M$19)*M16,"")</f>
        <v>10</v>
      </c>
      <c r="N28" s="59">
        <f t="shared" si="7"/>
        <v>10</v>
      </c>
      <c r="O28" s="59">
        <f t="shared" si="7"/>
        <v>10</v>
      </c>
      <c r="P28" s="59" t="str">
        <f t="shared" si="7"/>
        <v/>
      </c>
      <c r="Q28" s="50"/>
      <c r="R28" s="49">
        <f t="shared" ref="R28:AH28" si="8">IFERROR($F16*($D$19/R$19)*R16/R$22/R$11,"")</f>
        <v>100</v>
      </c>
      <c r="S28" s="49">
        <f t="shared" si="8"/>
        <v>100</v>
      </c>
      <c r="T28" s="49">
        <f t="shared" si="8"/>
        <v>100</v>
      </c>
      <c r="U28" s="49" t="str">
        <f t="shared" si="8"/>
        <v/>
      </c>
      <c r="V28" s="49" t="str">
        <f t="shared" si="8"/>
        <v/>
      </c>
      <c r="W28" s="49" t="str">
        <f t="shared" si="8"/>
        <v/>
      </c>
      <c r="X28" s="49" t="str">
        <f t="shared" si="8"/>
        <v/>
      </c>
      <c r="Y28" s="49" t="str">
        <f t="shared" si="8"/>
        <v/>
      </c>
      <c r="Z28" s="49" t="str">
        <f t="shared" si="8"/>
        <v/>
      </c>
      <c r="AA28" s="49" t="str">
        <f t="shared" si="8"/>
        <v/>
      </c>
      <c r="AB28" s="49" t="str">
        <f t="shared" si="8"/>
        <v/>
      </c>
      <c r="AC28" s="49" t="str">
        <f t="shared" si="8"/>
        <v/>
      </c>
      <c r="AD28" s="49" t="str">
        <f t="shared" si="8"/>
        <v/>
      </c>
      <c r="AE28" s="49" t="str">
        <f t="shared" si="8"/>
        <v/>
      </c>
      <c r="AF28" s="49" t="str">
        <f t="shared" si="8"/>
        <v/>
      </c>
      <c r="AG28" s="49" t="str">
        <f t="shared" si="8"/>
        <v/>
      </c>
      <c r="AH28" s="49" t="str">
        <f t="shared" si="8"/>
        <v/>
      </c>
    </row>
    <row r="29" spans="1:34" x14ac:dyDescent="0.3">
      <c r="A29" t="s">
        <v>26</v>
      </c>
      <c r="C29" s="48">
        <f t="shared" ref="C29" si="9">AVERAGE(H29:I29)</f>
        <v>1</v>
      </c>
      <c r="G29" t="s">
        <v>26</v>
      </c>
      <c r="H29" s="41">
        <f t="shared" si="6"/>
        <v>1</v>
      </c>
      <c r="I29" s="41">
        <f t="shared" si="6"/>
        <v>1</v>
      </c>
      <c r="J29" s="41">
        <f t="shared" si="6"/>
        <v>1</v>
      </c>
      <c r="K29" s="41">
        <f t="shared" si="6"/>
        <v>1</v>
      </c>
      <c r="L29" s="42"/>
      <c r="M29" s="60">
        <f t="shared" si="7"/>
        <v>10</v>
      </c>
      <c r="N29" s="60">
        <f t="shared" si="7"/>
        <v>10</v>
      </c>
      <c r="O29" s="60">
        <f t="shared" si="7"/>
        <v>10</v>
      </c>
      <c r="P29" s="60" t="str">
        <f t="shared" si="7"/>
        <v/>
      </c>
      <c r="Q29" s="61"/>
      <c r="R29" s="62">
        <f t="shared" ref="R29:AH29" si="10">IFERROR($F17*($D$19/R$19)*R17/R$23/R$11,"")</f>
        <v>100</v>
      </c>
      <c r="S29" s="62">
        <f t="shared" si="10"/>
        <v>100</v>
      </c>
      <c r="T29" s="62">
        <f t="shared" si="10"/>
        <v>100</v>
      </c>
      <c r="U29" s="62" t="str">
        <f t="shared" si="10"/>
        <v/>
      </c>
      <c r="V29" s="62" t="str">
        <f t="shared" si="10"/>
        <v/>
      </c>
      <c r="W29" s="62" t="str">
        <f t="shared" si="10"/>
        <v/>
      </c>
      <c r="X29" s="62" t="str">
        <f t="shared" si="10"/>
        <v/>
      </c>
      <c r="Y29" s="62" t="str">
        <f t="shared" si="10"/>
        <v/>
      </c>
      <c r="Z29" s="62" t="str">
        <f t="shared" si="10"/>
        <v/>
      </c>
      <c r="AA29" s="62" t="str">
        <f t="shared" si="10"/>
        <v/>
      </c>
      <c r="AB29" s="62" t="str">
        <f t="shared" si="10"/>
        <v/>
      </c>
      <c r="AC29" s="62" t="str">
        <f t="shared" si="10"/>
        <v/>
      </c>
      <c r="AD29" s="62" t="str">
        <f t="shared" si="10"/>
        <v/>
      </c>
      <c r="AE29" s="62" t="str">
        <f t="shared" si="10"/>
        <v/>
      </c>
      <c r="AF29" s="62" t="str">
        <f t="shared" si="10"/>
        <v/>
      </c>
      <c r="AG29" s="62" t="str">
        <f t="shared" si="10"/>
        <v/>
      </c>
      <c r="AH29" s="62" t="str">
        <f t="shared" si="10"/>
        <v/>
      </c>
    </row>
  </sheetData>
  <mergeCells count="12">
    <mergeCell ref="B1:F7"/>
    <mergeCell ref="H1:AH8"/>
    <mergeCell ref="D12:F12"/>
    <mergeCell ref="H12:K12"/>
    <mergeCell ref="M12:P12"/>
    <mergeCell ref="R12:AH12"/>
    <mergeCell ref="H20:K20"/>
    <mergeCell ref="M20:P20"/>
    <mergeCell ref="R20:AH20"/>
    <mergeCell ref="H26:K26"/>
    <mergeCell ref="M26:P26"/>
    <mergeCell ref="R26:AH26"/>
  </mergeCells>
  <phoneticPr fontId="1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PCB18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Brobston, Sean</dc:creator>
  <cp:lastModifiedBy>Lehmler, Hans-Joachim</cp:lastModifiedBy>
  <dcterms:created xsi:type="dcterms:W3CDTF">2025-06-20T17:45:21Z</dcterms:created>
  <dcterms:modified xsi:type="dcterms:W3CDTF">2025-06-27T12:36:05Z</dcterms:modified>
</cp:coreProperties>
</file>