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53" windowHeight="20977"/>
  </bookViews>
  <sheets>
    <sheet name="List1" sheetId="1" r:id="rId1"/>
  </sheets>
  <calcPr calcId="144525"/>
</workbook>
</file>

<file path=xl/sharedStrings.xml><?xml version="1.0" encoding="utf-8"?>
<sst xmlns="http://schemas.openxmlformats.org/spreadsheetml/2006/main" count="19" uniqueCount="15">
  <si>
    <t>A</t>
  </si>
  <si>
    <t>B</t>
  </si>
  <si>
    <t>C</t>
  </si>
  <si>
    <t>D</t>
  </si>
  <si>
    <t>E</t>
  </si>
  <si>
    <t>F</t>
  </si>
  <si>
    <t>G</t>
  </si>
  <si>
    <t>H</t>
  </si>
  <si>
    <t>Signal</t>
  </si>
  <si>
    <t>DNA (ng)</t>
  </si>
  <si>
    <t>RSQ</t>
  </si>
  <si>
    <t>Slope</t>
  </si>
  <si>
    <t>Intercept</t>
  </si>
  <si>
    <t>Sample</t>
  </si>
  <si>
    <t>Conc. (ng/ul)</t>
  </si>
</sst>
</file>

<file path=xl/styles.xml><?xml version="1.0" encoding="utf-8"?>
<styleSheet xmlns="http://schemas.openxmlformats.org/spreadsheetml/2006/main">
  <numFmts count="5">
    <numFmt numFmtId="176" formatCode="0.000_ "/>
    <numFmt numFmtId="177" formatCode="_ * #,##0.00_ ;_ * \-#,##0.00_ ;_ * &quot;-&quot;??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8" formatCode="_ * #,##0_ ;_ * \-#,##0_ ;_ * &quot;-&quot;_ ;_ @_ "/>
  </numFmts>
  <fonts count="24">
    <font>
      <sz val="11"/>
      <color theme="1"/>
      <name val="Calibri"/>
      <charset val="134"/>
      <scheme val="minor"/>
    </font>
    <font>
      <sz val="10"/>
      <color rgb="FF27413E"/>
      <name val="Arial"/>
      <charset val="134"/>
    </font>
    <font>
      <sz val="10"/>
      <color rgb="FF000000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rgb="FF247CBD"/>
        <bgColor indexed="64"/>
      </patternFill>
    </fill>
    <fill>
      <patternFill patternType="solid">
        <fgColor rgb="FFC9E0F4"/>
        <bgColor indexed="64"/>
      </patternFill>
    </fill>
    <fill>
      <patternFill patternType="solid">
        <fgColor rgb="FF60A0D1"/>
        <bgColor indexed="64"/>
      </patternFill>
    </fill>
    <fill>
      <patternFill patternType="solid">
        <fgColor rgb="FF5197CC"/>
        <bgColor indexed="64"/>
      </patternFill>
    </fill>
    <fill>
      <patternFill patternType="solid">
        <fgColor rgb="FFABCEEA"/>
        <bgColor indexed="64"/>
      </patternFill>
    </fill>
    <fill>
      <patternFill patternType="solid">
        <fgColor rgb="FF7EB2DB"/>
        <bgColor indexed="64"/>
      </patternFill>
    </fill>
    <fill>
      <patternFill patternType="solid">
        <fgColor rgb="FF8DBCE0"/>
        <bgColor indexed="64"/>
      </patternFill>
    </fill>
    <fill>
      <patternFill patternType="solid">
        <fgColor rgb="FFE8F3FF"/>
        <bgColor indexed="64"/>
      </patternFill>
    </fill>
    <fill>
      <patternFill patternType="solid">
        <fgColor rgb="FFBAD7EF"/>
        <bgColor indexed="64"/>
      </patternFill>
    </fill>
    <fill>
      <patternFill patternType="solid">
        <fgColor rgb="FF6FA9D6"/>
        <bgColor indexed="64"/>
      </patternFill>
    </fill>
    <fill>
      <patternFill patternType="solid">
        <fgColor rgb="FFD8E9F9"/>
        <bgColor indexed="64"/>
      </patternFill>
    </fill>
    <fill>
      <patternFill patternType="solid">
        <fgColor rgb="FF9CC5E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7" fillId="40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4" fillId="18" borderId="1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19" borderId="12" applyNumberFormat="0" applyFont="0" applyAlignment="0" applyProtection="0">
      <alignment vertical="center"/>
    </xf>
    <xf numFmtId="0" fontId="18" fillId="32" borderId="11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8" borderId="11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17" fillId="30" borderId="15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2" fillId="12" borderId="1" xfId="0" applyFont="1" applyFill="1" applyBorder="1" applyAlignment="1">
      <alignment horizontal="center" vertical="center" wrapText="1"/>
    </xf>
    <xf numFmtId="0" fontId="2" fillId="13" borderId="1" xfId="0" applyFont="1" applyFill="1" applyBorder="1" applyAlignment="1">
      <alignment horizontal="center" vertical="center" wrapText="1"/>
    </xf>
    <xf numFmtId="0" fontId="2" fillId="14" borderId="1" xfId="0" applyFont="1" applyFill="1" applyBorder="1" applyAlignment="1">
      <alignment horizontal="center" vertical="center" wrapText="1"/>
    </xf>
    <xf numFmtId="0" fontId="3" fillId="0" borderId="0" xfId="0" applyFont="1"/>
    <xf numFmtId="0" fontId="3" fillId="15" borderId="2" xfId="0" applyFont="1" applyFill="1" applyBorder="1"/>
    <xf numFmtId="176" fontId="3" fillId="15" borderId="3" xfId="0" applyNumberFormat="1" applyFont="1" applyFill="1" applyBorder="1"/>
    <xf numFmtId="0" fontId="3" fillId="15" borderId="4" xfId="0" applyFont="1" applyFill="1" applyBorder="1"/>
    <xf numFmtId="176" fontId="3" fillId="15" borderId="5" xfId="0" applyNumberFormat="1" applyFont="1" applyFill="1" applyBorder="1"/>
    <xf numFmtId="0" fontId="3" fillId="15" borderId="6" xfId="0" applyFont="1" applyFill="1" applyBorder="1"/>
    <xf numFmtId="176" fontId="3" fillId="15" borderId="7" xfId="0" applyNumberFormat="1" applyFont="1" applyFill="1" applyBorder="1"/>
    <xf numFmtId="0" fontId="2" fillId="10" borderId="8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1" fontId="3" fillId="0" borderId="8" xfId="0" applyNumberFormat="1" applyFont="1" applyBorder="1"/>
    <xf numFmtId="0" fontId="2" fillId="7" borderId="8" xfId="0" applyFont="1" applyFill="1" applyBorder="1" applyAlignment="1">
      <alignment horizontal="center" vertical="center" wrapText="1"/>
    </xf>
    <xf numFmtId="0" fontId="2" fillId="12" borderId="8" xfId="0" applyFont="1" applyFill="1" applyBorder="1" applyAlignment="1">
      <alignment horizontal="center" vertical="center" wrapText="1"/>
    </xf>
    <xf numFmtId="0" fontId="2" fillId="8" borderId="8" xfId="0" applyFont="1" applyFill="1" applyBorder="1" applyAlignment="1">
      <alignment horizontal="center" vertical="center" wrapText="1"/>
    </xf>
    <xf numFmtId="0" fontId="2" fillId="14" borderId="8" xfId="0" applyFont="1" applyFill="1" applyBorder="1" applyAlignment="1">
      <alignment horizontal="center" vertical="center" wrapText="1"/>
    </xf>
    <xf numFmtId="0" fontId="2" fillId="13" borderId="8" xfId="0" applyFont="1" applyFill="1" applyBorder="1" applyAlignment="1">
      <alignment horizontal="center" vertical="center" wrapText="1"/>
    </xf>
    <xf numFmtId="0" fontId="2" fillId="16" borderId="1" xfId="0" applyFont="1" applyFill="1" applyBorder="1" applyAlignment="1">
      <alignment horizontal="center" vertical="center" wrapText="1"/>
    </xf>
    <xf numFmtId="1" fontId="0" fillId="0" borderId="0" xfId="0" applyNumberFormat="1"/>
    <xf numFmtId="0" fontId="2" fillId="11" borderId="8" xfId="0" applyFont="1" applyFill="1" applyBorder="1" applyAlignment="1">
      <alignment horizontal="center" vertical="center" wrapText="1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en-GB"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t>Stadard curve</a:t>
            </a:r>
          </a:p>
        </c:rich>
      </c:tx>
      <c:layout/>
      <c:overlay val="1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50244095407885"/>
          <c:y val="0.0654650020443805"/>
          <c:w val="0.772891264846075"/>
          <c:h val="0.787670954952224"/>
        </c:manualLayout>
      </c:layout>
      <c:scatterChart>
        <c:scatterStyle val="marker"/>
        <c:varyColors val="0"/>
        <c:ser>
          <c:idx val="0"/>
          <c:order val="0"/>
          <c:tx>
            <c:strRef>
              <c:f>"Stadard curve"</c:f>
              <c:strCache>
                <c:ptCount val="1"/>
                <c:pt idx="0">
                  <c:v>Stadard curve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delete val="1"/>
          </c:dLbls>
          <c:trendline>
            <c:spPr>
              <a:ln w="9525" cap="rnd">
                <a:solidFill>
                  <a:schemeClr val="accent1"/>
                </a:solidFill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56139612707689"/>
                  <c:y val="-0.0589947308609346"/>
                </c:manualLayout>
              </c:layout>
              <c:tx>
                <c:rich>
                  <a:bodyPr rot="0" spcFirstLastPara="0" vertOverflow="ellipsis" vert="horz" wrap="square" anchor="ctr" anchorCtr="1"/>
                  <a:lstStyle/>
                  <a:p>
                    <a:pPr>
                      <a:defRPr lang="en-GB" sz="900" b="0" i="0" u="none" strike="noStrike" kern="1200" baseline="0">
                        <a:solidFill>
                          <a:schemeClr val="tx2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t>y = 20.268x + 2.1004</a:t>
                    </a:r>
                    <a:br/>
                    <a:r>
                      <a:t>R² = 0.9998</a:t>
                    </a:r>
                  </a:p>
                </c:rich>
              </c:tx>
              <c:numFmt formatCode="General" sourceLinked="0"/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en-GB" sz="900" b="0" i="0" u="none" strike="noStrike" kern="1200" baseline="0">
                      <a:solidFill>
                        <a:schemeClr val="tx2"/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(List1!$C$13:$C$20,List1!$C$14:$C$29)</c:f>
              <c:numCache>
                <c:formatCode>General</c:formatCode>
                <c:ptCount val="24"/>
                <c:pt idx="0">
                  <c:v>100</c:v>
                </c:pt>
                <c:pt idx="1">
                  <c:v>75</c:v>
                </c:pt>
                <c:pt idx="2">
                  <c:v>50</c:v>
                </c:pt>
                <c:pt idx="3">
                  <c:v>25</c:v>
                </c:pt>
                <c:pt idx="4">
                  <c:v>10</c:v>
                </c:pt>
                <c:pt idx="5">
                  <c:v>5</c:v>
                </c:pt>
                <c:pt idx="6">
                  <c:v>2.5</c:v>
                </c:pt>
                <c:pt idx="7">
                  <c:v>0</c:v>
                </c:pt>
                <c:pt idx="8">
                  <c:v>75</c:v>
                </c:pt>
                <c:pt idx="9">
                  <c:v>50</c:v>
                </c:pt>
                <c:pt idx="10">
                  <c:v>25</c:v>
                </c:pt>
                <c:pt idx="11">
                  <c:v>10</c:v>
                </c:pt>
                <c:pt idx="12">
                  <c:v>5</c:v>
                </c:pt>
                <c:pt idx="13">
                  <c:v>2.5</c:v>
                </c:pt>
                <c:pt idx="14">
                  <c:v>0</c:v>
                </c:pt>
                <c:pt idx="15">
                  <c:v>100</c:v>
                </c:pt>
                <c:pt idx="16">
                  <c:v>75</c:v>
                </c:pt>
                <c:pt idx="17">
                  <c:v>50</c:v>
                </c:pt>
                <c:pt idx="18">
                  <c:v>25</c:v>
                </c:pt>
                <c:pt idx="19">
                  <c:v>10</c:v>
                </c:pt>
                <c:pt idx="20">
                  <c:v>5</c:v>
                </c:pt>
                <c:pt idx="21">
                  <c:v>2.5</c:v>
                </c:pt>
                <c:pt idx="22">
                  <c:v>0</c:v>
                </c:pt>
              </c:numCache>
            </c:numRef>
          </c:xVal>
          <c:yVal>
            <c:numRef>
              <c:f>(List1!$F$13:$F$20,List1!$B$14:$B$29)</c:f>
              <c:numCache>
                <c:formatCode>0</c:formatCode>
                <c:ptCount val="24"/>
                <c:pt idx="8" c:formatCode="General">
                  <c:v>1456</c:v>
                </c:pt>
                <c:pt idx="9" c:formatCode="General">
                  <c:v>1086</c:v>
                </c:pt>
                <c:pt idx="10" c:formatCode="General">
                  <c:v>537</c:v>
                </c:pt>
                <c:pt idx="11" c:formatCode="General">
                  <c:v>206</c:v>
                </c:pt>
                <c:pt idx="12" c:formatCode="General">
                  <c:v>92</c:v>
                </c:pt>
                <c:pt idx="13" c:formatCode="General">
                  <c:v>50</c:v>
                </c:pt>
                <c:pt idx="14" c:formatCode="General">
                  <c:v>0</c:v>
                </c:pt>
                <c:pt idx="15" c:formatCode="General">
                  <c:v>2045</c:v>
                </c:pt>
                <c:pt idx="16" c:formatCode="General">
                  <c:v>1584</c:v>
                </c:pt>
                <c:pt idx="17" c:formatCode="General">
                  <c:v>993</c:v>
                </c:pt>
                <c:pt idx="18" c:formatCode="General">
                  <c:v>488</c:v>
                </c:pt>
                <c:pt idx="19" c:formatCode="General">
                  <c:v>195</c:v>
                </c:pt>
                <c:pt idx="20" c:formatCode="General">
                  <c:v>97</c:v>
                </c:pt>
                <c:pt idx="21" c:formatCode="General">
                  <c:v>56</c:v>
                </c:pt>
                <c:pt idx="22" c:formatCode="General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42606448"/>
        <c:axId val="688474752"/>
      </c:scatterChart>
      <c:valAx>
        <c:axId val="742606448"/>
        <c:scaling>
          <c:orientation val="minMax"/>
          <c:max val="100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0" vertOverflow="ellipsis" vert="horz" wrap="square" anchor="ctr" anchorCtr="1"/>
              <a:lstStyle/>
              <a:p>
                <a:pPr defTabSz="914400">
                  <a:defRPr lang="en-GB"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t>DNA (ng)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2">
                <a:lumMod val="40000"/>
                <a:lumOff val="60000"/>
              </a:schemeClr>
            </a:solidFill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en-GB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688474752"/>
        <c:crosses val="autoZero"/>
        <c:crossBetween val="midCat"/>
      </c:valAx>
      <c:valAx>
        <c:axId val="68847475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0" vertOverflow="ellipsis" vert="horz" wrap="square" anchor="ctr" anchorCtr="1"/>
              <a:lstStyle/>
              <a:p>
                <a:pPr defTabSz="914400">
                  <a:defRPr lang="en-GB"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t>Fluorescence signal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2">
                <a:lumMod val="40000"/>
                <a:lumOff val="60000"/>
              </a:schemeClr>
            </a:solidFill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en-GB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7426064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 lang="en-GB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461645</xdr:colOff>
      <xdr:row>11</xdr:row>
      <xdr:rowOff>11430</xdr:rowOff>
    </xdr:from>
    <xdr:to>
      <xdr:col>11</xdr:col>
      <xdr:colOff>625475</xdr:colOff>
      <xdr:row>27</xdr:row>
      <xdr:rowOff>149860</xdr:rowOff>
    </xdr:to>
    <xdr:graphicFrame>
      <xdr:nvGraphicFramePr>
        <xdr:cNvPr id="2" name="Chart 1"/>
        <xdr:cNvGraphicFramePr/>
      </xdr:nvGraphicFramePr>
      <xdr:xfrm>
        <a:off x="2482850" y="2023110"/>
        <a:ext cx="5421630" cy="306451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abSelected="1" workbookViewId="0">
      <selection activeCell="C25" sqref="C25"/>
    </sheetView>
  </sheetViews>
  <sheetFormatPr defaultColWidth="9" defaultRowHeight="14.4"/>
  <cols>
    <col min="1" max="1" width="5.86086956521739" customWidth="1"/>
    <col min="3" max="3" width="12.8173913043478"/>
    <col min="13" max="13" width="12.8086956521739"/>
  </cols>
  <sheetData>
    <row r="1" spans="1:13">
      <c r="A1" s="1"/>
      <c r="B1" s="2">
        <v>1</v>
      </c>
      <c r="C1" s="2">
        <v>2</v>
      </c>
      <c r="D1" s="2">
        <v>3</v>
      </c>
      <c r="E1" s="2">
        <v>4</v>
      </c>
      <c r="F1" s="2">
        <v>5</v>
      </c>
      <c r="G1" s="2">
        <v>6</v>
      </c>
      <c r="H1" s="2">
        <v>7</v>
      </c>
      <c r="I1" s="2">
        <v>8</v>
      </c>
      <c r="J1" s="2">
        <v>9</v>
      </c>
      <c r="K1" s="2">
        <v>10</v>
      </c>
      <c r="L1" s="2">
        <v>11</v>
      </c>
      <c r="M1" s="2">
        <v>12</v>
      </c>
    </row>
    <row r="2" spans="1:13">
      <c r="A2" s="2" t="s">
        <v>0</v>
      </c>
      <c r="B2" s="3">
        <v>1992</v>
      </c>
      <c r="C2" s="3">
        <v>2045</v>
      </c>
      <c r="D2" s="4">
        <v>301</v>
      </c>
      <c r="E2" s="13">
        <v>268</v>
      </c>
      <c r="F2" s="10">
        <v>143</v>
      </c>
      <c r="G2" s="30"/>
      <c r="H2" s="30"/>
      <c r="I2" s="30"/>
      <c r="J2" s="30"/>
      <c r="K2" s="30"/>
      <c r="L2" s="30"/>
      <c r="M2" s="30"/>
    </row>
    <row r="3" spans="1:13">
      <c r="A3" s="2" t="s">
        <v>1</v>
      </c>
      <c r="B3" s="5">
        <v>1456</v>
      </c>
      <c r="C3" s="6">
        <v>1584</v>
      </c>
      <c r="D3" s="7">
        <v>597</v>
      </c>
      <c r="E3" s="10">
        <v>55</v>
      </c>
      <c r="F3" s="13">
        <v>154</v>
      </c>
      <c r="G3" s="30"/>
      <c r="H3" s="30"/>
      <c r="I3" s="30"/>
      <c r="J3" s="30"/>
      <c r="K3" s="30"/>
      <c r="L3" s="30"/>
      <c r="M3" s="30"/>
    </row>
    <row r="4" spans="1:13">
      <c r="A4" s="2" t="s">
        <v>2</v>
      </c>
      <c r="B4" s="8">
        <v>1086</v>
      </c>
      <c r="C4" s="9">
        <v>993</v>
      </c>
      <c r="D4" s="10">
        <v>118</v>
      </c>
      <c r="E4" s="10">
        <v>38</v>
      </c>
      <c r="F4" s="10">
        <v>113</v>
      </c>
      <c r="G4" s="30"/>
      <c r="H4" s="30"/>
      <c r="I4" s="30"/>
      <c r="J4" s="30"/>
      <c r="K4" s="30"/>
      <c r="L4" s="30"/>
      <c r="M4" s="30"/>
    </row>
    <row r="5" spans="1:13">
      <c r="A5" s="2" t="s">
        <v>3</v>
      </c>
      <c r="B5" s="11">
        <v>537</v>
      </c>
      <c r="C5" s="11">
        <v>488</v>
      </c>
      <c r="D5" s="12">
        <v>1203</v>
      </c>
      <c r="E5" s="4">
        <v>334</v>
      </c>
      <c r="F5" s="10">
        <v>73</v>
      </c>
      <c r="G5" s="30"/>
      <c r="H5" s="30"/>
      <c r="I5" s="30"/>
      <c r="J5" s="30"/>
      <c r="K5" s="30"/>
      <c r="L5" s="30"/>
      <c r="M5" s="30"/>
    </row>
    <row r="6" spans="1:13">
      <c r="A6" s="2" t="s">
        <v>4</v>
      </c>
      <c r="B6" s="13">
        <v>206</v>
      </c>
      <c r="C6" s="13">
        <v>195</v>
      </c>
      <c r="D6" s="4">
        <v>398</v>
      </c>
      <c r="E6" s="11">
        <v>504</v>
      </c>
      <c r="F6" s="10">
        <v>1</v>
      </c>
      <c r="G6" s="30"/>
      <c r="H6" s="30"/>
      <c r="I6" s="30"/>
      <c r="J6" s="30"/>
      <c r="K6" s="30"/>
      <c r="L6" s="30"/>
      <c r="M6" s="30"/>
    </row>
    <row r="7" spans="1:13">
      <c r="A7" s="2" t="s">
        <v>5</v>
      </c>
      <c r="B7" s="10">
        <v>92</v>
      </c>
      <c r="C7" s="10">
        <v>97</v>
      </c>
      <c r="D7" s="8">
        <v>1088</v>
      </c>
      <c r="E7" s="10">
        <v>58</v>
      </c>
      <c r="F7" s="4">
        <v>354</v>
      </c>
      <c r="G7" s="30"/>
      <c r="H7" s="30"/>
      <c r="I7" s="30"/>
      <c r="J7" s="30"/>
      <c r="K7" s="30"/>
      <c r="L7" s="30"/>
      <c r="M7" s="30"/>
    </row>
    <row r="8" spans="1:13">
      <c r="A8" s="2" t="s">
        <v>6</v>
      </c>
      <c r="B8" s="10">
        <v>50</v>
      </c>
      <c r="C8" s="10">
        <v>56</v>
      </c>
      <c r="D8" s="14">
        <v>873</v>
      </c>
      <c r="E8" s="10">
        <v>85</v>
      </c>
      <c r="F8" s="10">
        <v>137</v>
      </c>
      <c r="G8" s="30"/>
      <c r="H8" s="30"/>
      <c r="I8" s="30"/>
      <c r="J8" s="30"/>
      <c r="K8" s="30"/>
      <c r="L8" s="30"/>
      <c r="M8" s="30"/>
    </row>
    <row r="9" spans="1:13">
      <c r="A9" s="2" t="s">
        <v>7</v>
      </c>
      <c r="B9" s="10">
        <v>0</v>
      </c>
      <c r="C9" s="10">
        <v>0</v>
      </c>
      <c r="D9" s="13">
        <v>205</v>
      </c>
      <c r="E9" s="10">
        <v>10</v>
      </c>
      <c r="F9" s="10">
        <v>133</v>
      </c>
      <c r="G9" s="30"/>
      <c r="H9" s="30"/>
      <c r="I9" s="30"/>
      <c r="J9" s="30"/>
      <c r="K9" s="30"/>
      <c r="L9" s="30"/>
      <c r="M9" s="30"/>
    </row>
    <row r="12" spans="2:6">
      <c r="B12" s="15" t="s">
        <v>8</v>
      </c>
      <c r="C12" s="15" t="s">
        <v>9</v>
      </c>
      <c r="D12" s="15"/>
      <c r="E12" s="15"/>
      <c r="F12" s="15"/>
    </row>
    <row r="13" spans="2:6">
      <c r="B13" s="3">
        <f>B2</f>
        <v>1992</v>
      </c>
      <c r="C13">
        <v>100</v>
      </c>
      <c r="F13" s="31"/>
    </row>
    <row r="14" spans="2:6">
      <c r="B14" s="5">
        <f>B3</f>
        <v>1456</v>
      </c>
      <c r="C14">
        <v>75</v>
      </c>
      <c r="F14" s="31"/>
    </row>
    <row r="15" spans="2:6">
      <c r="B15" s="8">
        <f>B4</f>
        <v>1086</v>
      </c>
      <c r="C15">
        <v>50</v>
      </c>
      <c r="F15" s="31"/>
    </row>
    <row r="16" spans="2:6">
      <c r="B16" s="11">
        <f>B5</f>
        <v>537</v>
      </c>
      <c r="C16">
        <v>25</v>
      </c>
      <c r="F16" s="31"/>
    </row>
    <row r="17" spans="2:6">
      <c r="B17" s="13">
        <f>B6</f>
        <v>206</v>
      </c>
      <c r="C17">
        <v>10</v>
      </c>
      <c r="F17" s="31"/>
    </row>
    <row r="18" spans="2:6">
      <c r="B18" s="10">
        <f>B7</f>
        <v>92</v>
      </c>
      <c r="C18">
        <v>5</v>
      </c>
      <c r="F18" s="31"/>
    </row>
    <row r="19" spans="2:6">
      <c r="B19" s="10">
        <f>B8</f>
        <v>50</v>
      </c>
      <c r="C19">
        <v>2.5</v>
      </c>
      <c r="F19" s="31"/>
    </row>
    <row r="20" spans="2:6">
      <c r="B20" s="10">
        <f>B9</f>
        <v>0</v>
      </c>
      <c r="C20">
        <v>0</v>
      </c>
      <c r="F20" s="31"/>
    </row>
    <row r="21" spans="2:3">
      <c r="B21" s="3">
        <f>C2</f>
        <v>2045</v>
      </c>
      <c r="C21">
        <v>100</v>
      </c>
    </row>
    <row r="22" spans="2:3">
      <c r="B22" s="6">
        <f>C3</f>
        <v>1584</v>
      </c>
      <c r="C22">
        <v>75</v>
      </c>
    </row>
    <row r="23" spans="2:3">
      <c r="B23" s="9">
        <f>C4</f>
        <v>993</v>
      </c>
      <c r="C23">
        <v>50</v>
      </c>
    </row>
    <row r="24" spans="2:3">
      <c r="B24" s="11">
        <f>C5</f>
        <v>488</v>
      </c>
      <c r="C24">
        <v>25</v>
      </c>
    </row>
    <row r="25" spans="2:3">
      <c r="B25" s="13">
        <f>C6</f>
        <v>195</v>
      </c>
      <c r="C25">
        <v>10</v>
      </c>
    </row>
    <row r="26" spans="2:3">
      <c r="B26" s="10">
        <f>C7</f>
        <v>97</v>
      </c>
      <c r="C26">
        <v>5</v>
      </c>
    </row>
    <row r="27" spans="2:3">
      <c r="B27" s="10">
        <f>C8</f>
        <v>56</v>
      </c>
      <c r="C27">
        <v>2.5</v>
      </c>
    </row>
    <row r="28" spans="2:3">
      <c r="B28" s="10">
        <f>C9</f>
        <v>0</v>
      </c>
      <c r="C28">
        <v>0</v>
      </c>
    </row>
    <row r="30" spans="2:3">
      <c r="B30" s="16" t="s">
        <v>10</v>
      </c>
      <c r="C30" s="17">
        <v>0.997943536</v>
      </c>
    </row>
    <row r="31" spans="2:3">
      <c r="B31" s="18" t="s">
        <v>11</v>
      </c>
      <c r="C31" s="19">
        <f>SLOPE(B13:B28,C13:C28)</f>
        <v>20.2680242157402</v>
      </c>
    </row>
    <row r="32" spans="2:3">
      <c r="B32" s="20" t="s">
        <v>12</v>
      </c>
      <c r="C32" s="21">
        <f>INTERCEPT(B13:B28,C13:C28)</f>
        <v>2.10044028618609</v>
      </c>
    </row>
    <row r="35" spans="2:8">
      <c r="B35" s="15" t="s">
        <v>13</v>
      </c>
      <c r="C35" s="15" t="s">
        <v>8</v>
      </c>
      <c r="D35" s="15" t="s">
        <v>14</v>
      </c>
      <c r="E35" s="15"/>
      <c r="F35" s="15" t="s">
        <v>13</v>
      </c>
      <c r="G35" s="15" t="s">
        <v>8</v>
      </c>
      <c r="H35" s="15" t="s">
        <v>14</v>
      </c>
    </row>
    <row r="36" spans="2:10">
      <c r="B36" s="22">
        <v>1</v>
      </c>
      <c r="C36" s="23">
        <v>301</v>
      </c>
      <c r="D36" s="24">
        <f>(C36-$C$32)/$C$31</f>
        <v>14.7473456974502</v>
      </c>
      <c r="F36" s="22">
        <v>13</v>
      </c>
      <c r="G36" s="32">
        <v>504</v>
      </c>
      <c r="H36" s="24">
        <f>(G36-$C$32)/$C$31</f>
        <v>24.7631221658023</v>
      </c>
      <c r="J36" s="15"/>
    </row>
    <row r="37" spans="2:8">
      <c r="B37" s="22">
        <v>2</v>
      </c>
      <c r="C37" s="25">
        <v>597</v>
      </c>
      <c r="D37" s="24">
        <f t="shared" ref="D37:D47" si="0">(C37-$C$32)/$C$31</f>
        <v>29.3516305971162</v>
      </c>
      <c r="F37" s="22">
        <v>14</v>
      </c>
      <c r="G37" s="22">
        <v>58</v>
      </c>
      <c r="H37" s="24">
        <f t="shared" ref="H37:H47" si="1">(G37-$C$32)/$C$31</f>
        <v>2.75801721562983</v>
      </c>
    </row>
    <row r="38" spans="2:8">
      <c r="B38" s="22">
        <v>3</v>
      </c>
      <c r="C38" s="22">
        <v>118</v>
      </c>
      <c r="D38" s="24">
        <f t="shared" si="0"/>
        <v>5.7183452358324</v>
      </c>
      <c r="F38" s="22">
        <v>15</v>
      </c>
      <c r="G38" s="22">
        <v>85</v>
      </c>
      <c r="H38" s="24">
        <f t="shared" si="1"/>
        <v>4.09016482472099</v>
      </c>
    </row>
    <row r="39" spans="2:8">
      <c r="B39" s="22">
        <v>4</v>
      </c>
      <c r="C39" s="26">
        <v>1203</v>
      </c>
      <c r="D39" s="24">
        <f t="shared" si="0"/>
        <v>59.2509436011622</v>
      </c>
      <c r="F39" s="22">
        <v>16</v>
      </c>
      <c r="G39" s="22">
        <v>10</v>
      </c>
      <c r="H39" s="24">
        <f t="shared" si="1"/>
        <v>0.389754799467779</v>
      </c>
    </row>
    <row r="40" spans="2:8">
      <c r="B40" s="22">
        <v>5</v>
      </c>
      <c r="C40" s="23">
        <v>398</v>
      </c>
      <c r="D40" s="24">
        <f t="shared" si="0"/>
        <v>19.5332093301111</v>
      </c>
      <c r="F40" s="22">
        <v>17</v>
      </c>
      <c r="G40" s="22">
        <v>143</v>
      </c>
      <c r="H40" s="24">
        <f t="shared" si="1"/>
        <v>6.95181524425014</v>
      </c>
    </row>
    <row r="41" spans="2:8">
      <c r="B41" s="22">
        <v>6</v>
      </c>
      <c r="C41" s="27">
        <v>1088</v>
      </c>
      <c r="D41" s="24">
        <f t="shared" si="0"/>
        <v>53.5769815624406</v>
      </c>
      <c r="F41" s="22">
        <v>18</v>
      </c>
      <c r="G41" s="29">
        <v>154</v>
      </c>
      <c r="H41" s="24">
        <f t="shared" si="1"/>
        <v>7.49454204795394</v>
      </c>
    </row>
    <row r="42" spans="2:8">
      <c r="B42" s="22">
        <v>7</v>
      </c>
      <c r="C42" s="28">
        <v>873</v>
      </c>
      <c r="D42" s="24">
        <f t="shared" si="0"/>
        <v>42.9691394900481</v>
      </c>
      <c r="F42" s="22">
        <v>19</v>
      </c>
      <c r="G42" s="22">
        <v>113</v>
      </c>
      <c r="H42" s="24">
        <f t="shared" si="1"/>
        <v>5.47165123414886</v>
      </c>
    </row>
    <row r="43" spans="2:8">
      <c r="B43" s="22">
        <v>8</v>
      </c>
      <c r="C43" s="29">
        <v>205</v>
      </c>
      <c r="D43" s="24">
        <f t="shared" si="0"/>
        <v>10.0108208651261</v>
      </c>
      <c r="F43" s="22">
        <v>20</v>
      </c>
      <c r="G43" s="22">
        <v>73</v>
      </c>
      <c r="H43" s="24">
        <f t="shared" si="1"/>
        <v>3.49809922068048</v>
      </c>
    </row>
    <row r="44" spans="2:8">
      <c r="B44" s="22">
        <v>9</v>
      </c>
      <c r="C44" s="29">
        <v>268</v>
      </c>
      <c r="D44" s="24">
        <f t="shared" si="0"/>
        <v>13.1191652863388</v>
      </c>
      <c r="F44" s="22">
        <v>21</v>
      </c>
      <c r="G44" s="22">
        <v>1</v>
      </c>
      <c r="H44" s="24">
        <f t="shared" si="1"/>
        <v>-0.0542944035626067</v>
      </c>
    </row>
    <row r="45" spans="2:8">
      <c r="B45" s="22">
        <v>10</v>
      </c>
      <c r="C45" s="22">
        <v>55</v>
      </c>
      <c r="D45" s="24">
        <f t="shared" si="0"/>
        <v>2.61000081461971</v>
      </c>
      <c r="F45" s="22">
        <v>22</v>
      </c>
      <c r="G45" s="23">
        <v>354</v>
      </c>
      <c r="H45" s="24">
        <f t="shared" si="1"/>
        <v>17.3623021152958</v>
      </c>
    </row>
    <row r="46" spans="2:8">
      <c r="B46" s="22">
        <v>11</v>
      </c>
      <c r="C46" s="22">
        <v>38</v>
      </c>
      <c r="D46" s="24">
        <f t="shared" si="0"/>
        <v>1.77124120889564</v>
      </c>
      <c r="F46" s="22">
        <v>23</v>
      </c>
      <c r="G46" s="22">
        <v>137</v>
      </c>
      <c r="H46" s="24">
        <f t="shared" si="1"/>
        <v>6.65578244222988</v>
      </c>
    </row>
    <row r="47" spans="2:8">
      <c r="B47" s="22">
        <v>12</v>
      </c>
      <c r="C47" s="23">
        <v>334</v>
      </c>
      <c r="D47" s="24">
        <f t="shared" si="0"/>
        <v>16.3755261085617</v>
      </c>
      <c r="F47" s="22">
        <v>24</v>
      </c>
      <c r="G47" s="22">
        <v>133</v>
      </c>
      <c r="H47" s="24">
        <f t="shared" si="1"/>
        <v>6.45842724088305</v>
      </c>
    </row>
  </sheetData>
  <pageMargins left="0.708661417322835" right="0.708661417322835" top="0.78740157480315" bottom="0.78740157480315" header="0.31496062992126" footer="0.31496062992126"/>
  <pageSetup paperSize="9" scale="45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List1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Roey Angel</cp:lastModifiedBy>
  <dcterms:created xsi:type="dcterms:W3CDTF">2020-02-19T14:00:00Z</dcterms:created>
  <cp:lastPrinted>2020-02-19T14:29:00Z</cp:lastPrinted>
  <dcterms:modified xsi:type="dcterms:W3CDTF">2020-04-30T17:02:41Z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2057-11.1.0.9505</vt:lpwstr>
  </property>
</Properties>
</file>